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Finance\SPEDFinance2425\24-25 Allocations Charts\F I N A L  ALLOCATIONS\"/>
    </mc:Choice>
  </mc:AlternateContent>
  <xr:revisionPtr revIDLastSave="0" documentId="13_ncr:1_{15EAEE67-AF40-4C08-9FFD-A2BBA280379E}" xr6:coauthVersionLast="47" xr6:coauthVersionMax="47" xr10:uidLastSave="{00000000-0000-0000-0000-000000000000}"/>
  <bookViews>
    <workbookView xWindow="28680" yWindow="645" windowWidth="29040" windowHeight="15720" xr2:uid="{00000000-000D-0000-FFFF-FFFF00000000}"/>
  </bookViews>
  <sheets>
    <sheet name="2425CEISmax prelim" sheetId="14" r:id="rId1"/>
    <sheet name="Sheet1" sheetId="15" r:id="rId2"/>
    <sheet name="2324CEISmax prelim" sheetId="1" r:id="rId3"/>
    <sheet name="2223CEISmax Final" sheetId="11" r:id="rId4"/>
    <sheet name="2223CEISmax Final for website" sheetId="10" r:id="rId5"/>
    <sheet name="2223CEISmax Final W-CO" sheetId="12" r:id="rId6"/>
  </sheets>
  <definedNames>
    <definedName name="_xlnm.Print_Area" localSheetId="3">'2223CEISmax Final'!$A$1:$J$282</definedName>
    <definedName name="_xlnm.Print_Area" localSheetId="4">'2223CEISmax Final for website'!$A$1:$J$282</definedName>
    <definedName name="_xlnm.Print_Area" localSheetId="5">'2223CEISmax Final W-CO'!$A$1:$K$282</definedName>
    <definedName name="_xlnm.Print_Area" localSheetId="2">'2324CEISmax prelim'!$A$1:$H$281</definedName>
    <definedName name="_xlnm.Print_Area" localSheetId="0">'2425CEISmax prelim'!$A$1:$H$284</definedName>
    <definedName name="_xlnm.Print_Titles" localSheetId="3">'2223CEISmax Final'!$16:$18</definedName>
    <definedName name="_xlnm.Print_Titles" localSheetId="4">'2223CEISmax Final for website'!$16:$18</definedName>
    <definedName name="_xlnm.Print_Titles" localSheetId="5">'2223CEISmax Final W-CO'!$16:$18</definedName>
    <definedName name="_xlnm.Print_Titles" localSheetId="2">'2324CEISmax prelim'!$16:$18</definedName>
    <definedName name="_xlnm.Print_Titles" localSheetId="0">'2425CEISmax prelim'!$16:$18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4" l="1"/>
  <c r="H20" i="14" s="1"/>
  <c r="G21" i="14"/>
  <c r="H21" i="14" s="1"/>
  <c r="G22" i="14"/>
  <c r="H22" i="14" s="1"/>
  <c r="G23" i="14"/>
  <c r="H23" i="14" s="1"/>
  <c r="G24" i="14"/>
  <c r="H24" i="14" s="1"/>
  <c r="G25" i="14"/>
  <c r="H25" i="14" s="1"/>
  <c r="G26" i="14"/>
  <c r="H26" i="14" s="1"/>
  <c r="G27" i="14"/>
  <c r="H27" i="14" s="1"/>
  <c r="G28" i="14"/>
  <c r="H28" i="14" s="1"/>
  <c r="G29" i="14"/>
  <c r="H29" i="14" s="1"/>
  <c r="G30" i="14"/>
  <c r="H30" i="14" s="1"/>
  <c r="G31" i="14"/>
  <c r="H31" i="14" s="1"/>
  <c r="G32" i="14"/>
  <c r="H32" i="14" s="1"/>
  <c r="G33" i="14"/>
  <c r="H33" i="14" s="1"/>
  <c r="G34" i="14"/>
  <c r="H34" i="14" s="1"/>
  <c r="G35" i="14"/>
  <c r="H35" i="14" s="1"/>
  <c r="G36" i="14"/>
  <c r="H36" i="14" s="1"/>
  <c r="G37" i="14"/>
  <c r="H37" i="14" s="1"/>
  <c r="G38" i="14"/>
  <c r="H38" i="14" s="1"/>
  <c r="G39" i="14"/>
  <c r="H39" i="14" s="1"/>
  <c r="G40" i="14"/>
  <c r="H40" i="14" s="1"/>
  <c r="G41" i="14"/>
  <c r="H41" i="14" s="1"/>
  <c r="G42" i="14"/>
  <c r="H42" i="14" s="1"/>
  <c r="G43" i="14"/>
  <c r="H43" i="14" s="1"/>
  <c r="G44" i="14"/>
  <c r="H44" i="14" s="1"/>
  <c r="G45" i="14"/>
  <c r="H45" i="14" s="1"/>
  <c r="G46" i="14"/>
  <c r="H46" i="14" s="1"/>
  <c r="G47" i="14"/>
  <c r="H47" i="14" s="1"/>
  <c r="G48" i="14"/>
  <c r="H48" i="14" s="1"/>
  <c r="G49" i="14"/>
  <c r="H49" i="14" s="1"/>
  <c r="G50" i="14"/>
  <c r="H50" i="14" s="1"/>
  <c r="G51" i="14"/>
  <c r="H51" i="14" s="1"/>
  <c r="G52" i="14"/>
  <c r="H52" i="14" s="1"/>
  <c r="G53" i="14"/>
  <c r="H53" i="14" s="1"/>
  <c r="G54" i="14"/>
  <c r="H54" i="14" s="1"/>
  <c r="G55" i="14"/>
  <c r="H55" i="14" s="1"/>
  <c r="G56" i="14"/>
  <c r="H56" i="14" s="1"/>
  <c r="G57" i="14"/>
  <c r="H57" i="14" s="1"/>
  <c r="G58" i="14"/>
  <c r="H58" i="14" s="1"/>
  <c r="G59" i="14"/>
  <c r="H59" i="14" s="1"/>
  <c r="G60" i="14"/>
  <c r="H60" i="14" s="1"/>
  <c r="G61" i="14"/>
  <c r="H61" i="14" s="1"/>
  <c r="G62" i="14"/>
  <c r="H62" i="14" s="1"/>
  <c r="G63" i="14"/>
  <c r="H63" i="14" s="1"/>
  <c r="G64" i="14"/>
  <c r="H64" i="14" s="1"/>
  <c r="G65" i="14"/>
  <c r="H65" i="14" s="1"/>
  <c r="G66" i="14"/>
  <c r="H66" i="14" s="1"/>
  <c r="G67" i="14"/>
  <c r="H67" i="14" s="1"/>
  <c r="G68" i="14"/>
  <c r="H68" i="14" s="1"/>
  <c r="G69" i="14"/>
  <c r="H69" i="14" s="1"/>
  <c r="G70" i="14"/>
  <c r="H70" i="14" s="1"/>
  <c r="G71" i="14"/>
  <c r="H71" i="14" s="1"/>
  <c r="G72" i="14"/>
  <c r="H72" i="14" s="1"/>
  <c r="G73" i="14"/>
  <c r="H73" i="14" s="1"/>
  <c r="G74" i="14"/>
  <c r="H74" i="14" s="1"/>
  <c r="G75" i="14"/>
  <c r="H75" i="14" s="1"/>
  <c r="G76" i="14"/>
  <c r="H76" i="14" s="1"/>
  <c r="G77" i="14"/>
  <c r="H77" i="14" s="1"/>
  <c r="G78" i="14"/>
  <c r="H78" i="14" s="1"/>
  <c r="G79" i="14"/>
  <c r="H79" i="14" s="1"/>
  <c r="G80" i="14"/>
  <c r="H80" i="14" s="1"/>
  <c r="G81" i="14"/>
  <c r="H81" i="14" s="1"/>
  <c r="G82" i="14"/>
  <c r="H82" i="14" s="1"/>
  <c r="G83" i="14"/>
  <c r="H83" i="14" s="1"/>
  <c r="G84" i="14"/>
  <c r="H84" i="14" s="1"/>
  <c r="G85" i="14"/>
  <c r="H85" i="14" s="1"/>
  <c r="G86" i="14"/>
  <c r="H86" i="14" s="1"/>
  <c r="G87" i="14"/>
  <c r="H87" i="14" s="1"/>
  <c r="G88" i="14"/>
  <c r="H88" i="14" s="1"/>
  <c r="G89" i="14"/>
  <c r="H89" i="14" s="1"/>
  <c r="G90" i="14"/>
  <c r="H90" i="14" s="1"/>
  <c r="G91" i="14"/>
  <c r="H91" i="14" s="1"/>
  <c r="G92" i="14"/>
  <c r="H92" i="14" s="1"/>
  <c r="G93" i="14"/>
  <c r="H93" i="14" s="1"/>
  <c r="G94" i="14"/>
  <c r="H94" i="14" s="1"/>
  <c r="G95" i="14"/>
  <c r="H95" i="14" s="1"/>
  <c r="G96" i="14"/>
  <c r="H96" i="14" s="1"/>
  <c r="G97" i="14"/>
  <c r="H97" i="14" s="1"/>
  <c r="G98" i="14"/>
  <c r="H98" i="14" s="1"/>
  <c r="G99" i="14"/>
  <c r="H99" i="14" s="1"/>
  <c r="G100" i="14"/>
  <c r="H100" i="14" s="1"/>
  <c r="G101" i="14"/>
  <c r="H101" i="14" s="1"/>
  <c r="G102" i="14"/>
  <c r="H102" i="14" s="1"/>
  <c r="G103" i="14"/>
  <c r="H103" i="14" s="1"/>
  <c r="G104" i="14"/>
  <c r="H104" i="14" s="1"/>
  <c r="G105" i="14"/>
  <c r="H105" i="14" s="1"/>
  <c r="G106" i="14"/>
  <c r="H106" i="14" s="1"/>
  <c r="G107" i="14"/>
  <c r="H107" i="14" s="1"/>
  <c r="G108" i="14"/>
  <c r="H108" i="14" s="1"/>
  <c r="G109" i="14"/>
  <c r="H109" i="14" s="1"/>
  <c r="G110" i="14"/>
  <c r="H110" i="14" s="1"/>
  <c r="G111" i="14"/>
  <c r="H111" i="14" s="1"/>
  <c r="G112" i="14"/>
  <c r="H112" i="14" s="1"/>
  <c r="G113" i="14"/>
  <c r="H113" i="14" s="1"/>
  <c r="G114" i="14"/>
  <c r="H114" i="14" s="1"/>
  <c r="G115" i="14"/>
  <c r="H115" i="14" s="1"/>
  <c r="G116" i="14"/>
  <c r="H116" i="14" s="1"/>
  <c r="G117" i="14"/>
  <c r="H117" i="14" s="1"/>
  <c r="G118" i="14"/>
  <c r="H118" i="14" s="1"/>
  <c r="G119" i="14"/>
  <c r="H119" i="14" s="1"/>
  <c r="G120" i="14"/>
  <c r="H120" i="14" s="1"/>
  <c r="G121" i="14"/>
  <c r="H121" i="14" s="1"/>
  <c r="G122" i="14"/>
  <c r="H122" i="14" s="1"/>
  <c r="G123" i="14"/>
  <c r="H123" i="14" s="1"/>
  <c r="G124" i="14"/>
  <c r="H124" i="14" s="1"/>
  <c r="G125" i="14"/>
  <c r="H125" i="14" s="1"/>
  <c r="G126" i="14"/>
  <c r="H126" i="14" s="1"/>
  <c r="G127" i="14"/>
  <c r="H127" i="14" s="1"/>
  <c r="G128" i="14"/>
  <c r="H128" i="14" s="1"/>
  <c r="G129" i="14"/>
  <c r="H129" i="14" s="1"/>
  <c r="G130" i="14"/>
  <c r="H130" i="14" s="1"/>
  <c r="G131" i="14"/>
  <c r="H131" i="14" s="1"/>
  <c r="G132" i="14"/>
  <c r="H132" i="14" s="1"/>
  <c r="G133" i="14"/>
  <c r="H133" i="14" s="1"/>
  <c r="G134" i="14"/>
  <c r="H134" i="14" s="1"/>
  <c r="G135" i="14"/>
  <c r="H135" i="14" s="1"/>
  <c r="G136" i="14"/>
  <c r="H136" i="14" s="1"/>
  <c r="G137" i="14"/>
  <c r="H137" i="14" s="1"/>
  <c r="G138" i="14"/>
  <c r="H138" i="14" s="1"/>
  <c r="G139" i="14"/>
  <c r="H139" i="14" s="1"/>
  <c r="G140" i="14"/>
  <c r="H140" i="14" s="1"/>
  <c r="G141" i="14"/>
  <c r="H141" i="14" s="1"/>
  <c r="G142" i="14"/>
  <c r="H142" i="14" s="1"/>
  <c r="G143" i="14"/>
  <c r="H143" i="14" s="1"/>
  <c r="G144" i="14"/>
  <c r="H144" i="14" s="1"/>
  <c r="G145" i="14"/>
  <c r="H145" i="14" s="1"/>
  <c r="G146" i="14"/>
  <c r="H146" i="14" s="1"/>
  <c r="G147" i="14"/>
  <c r="H147" i="14" s="1"/>
  <c r="G148" i="14"/>
  <c r="H148" i="14" s="1"/>
  <c r="G149" i="14"/>
  <c r="H149" i="14" s="1"/>
  <c r="G150" i="14"/>
  <c r="H150" i="14" s="1"/>
  <c r="G151" i="14"/>
  <c r="H151" i="14" s="1"/>
  <c r="G152" i="14"/>
  <c r="H152" i="14" s="1"/>
  <c r="G153" i="14"/>
  <c r="H153" i="14" s="1"/>
  <c r="G154" i="14"/>
  <c r="H154" i="14" s="1"/>
  <c r="G155" i="14"/>
  <c r="H155" i="14" s="1"/>
  <c r="G156" i="14"/>
  <c r="H156" i="14" s="1"/>
  <c r="G157" i="14"/>
  <c r="H157" i="14" s="1"/>
  <c r="G158" i="14"/>
  <c r="H158" i="14" s="1"/>
  <c r="G159" i="14"/>
  <c r="H159" i="14" s="1"/>
  <c r="G160" i="14"/>
  <c r="H160" i="14" s="1"/>
  <c r="G161" i="14"/>
  <c r="H161" i="14" s="1"/>
  <c r="G162" i="14"/>
  <c r="H162" i="14" s="1"/>
  <c r="G163" i="14"/>
  <c r="H163" i="14" s="1"/>
  <c r="G164" i="14"/>
  <c r="H164" i="14" s="1"/>
  <c r="G165" i="14"/>
  <c r="H165" i="14" s="1"/>
  <c r="G166" i="14"/>
  <c r="H166" i="14" s="1"/>
  <c r="G167" i="14"/>
  <c r="H167" i="14" s="1"/>
  <c r="G168" i="14"/>
  <c r="H168" i="14" s="1"/>
  <c r="G169" i="14"/>
  <c r="H169" i="14" s="1"/>
  <c r="G170" i="14"/>
  <c r="H170" i="14" s="1"/>
  <c r="G171" i="14"/>
  <c r="H171" i="14" s="1"/>
  <c r="G172" i="14"/>
  <c r="H172" i="14" s="1"/>
  <c r="G173" i="14"/>
  <c r="H173" i="14" s="1"/>
  <c r="G174" i="14"/>
  <c r="H174" i="14" s="1"/>
  <c r="G175" i="14"/>
  <c r="H175" i="14" s="1"/>
  <c r="G176" i="14"/>
  <c r="H176" i="14" s="1"/>
  <c r="G177" i="14"/>
  <c r="H177" i="14" s="1"/>
  <c r="G178" i="14"/>
  <c r="H178" i="14" s="1"/>
  <c r="G179" i="14"/>
  <c r="H179" i="14" s="1"/>
  <c r="G180" i="14"/>
  <c r="H180" i="14" s="1"/>
  <c r="G181" i="14"/>
  <c r="H181" i="14" s="1"/>
  <c r="G182" i="14"/>
  <c r="H182" i="14" s="1"/>
  <c r="G183" i="14"/>
  <c r="H183" i="14" s="1"/>
  <c r="G184" i="14"/>
  <c r="H184" i="14" s="1"/>
  <c r="G185" i="14"/>
  <c r="H185" i="14" s="1"/>
  <c r="G186" i="14"/>
  <c r="H186" i="14" s="1"/>
  <c r="G187" i="14"/>
  <c r="H187" i="14" s="1"/>
  <c r="G188" i="14"/>
  <c r="H188" i="14" s="1"/>
  <c r="G189" i="14"/>
  <c r="H189" i="14" s="1"/>
  <c r="G190" i="14"/>
  <c r="H190" i="14" s="1"/>
  <c r="G191" i="14"/>
  <c r="H191" i="14" s="1"/>
  <c r="G192" i="14"/>
  <c r="H192" i="14" s="1"/>
  <c r="G193" i="14"/>
  <c r="H193" i="14" s="1"/>
  <c r="G194" i="14"/>
  <c r="H194" i="14" s="1"/>
  <c r="G195" i="14"/>
  <c r="H195" i="14" s="1"/>
  <c r="G196" i="14"/>
  <c r="H196" i="14" s="1"/>
  <c r="G197" i="14"/>
  <c r="H197" i="14" s="1"/>
  <c r="G198" i="14"/>
  <c r="H198" i="14" s="1"/>
  <c r="G199" i="14"/>
  <c r="H199" i="14" s="1"/>
  <c r="G200" i="14"/>
  <c r="H200" i="14" s="1"/>
  <c r="G201" i="14"/>
  <c r="H201" i="14" s="1"/>
  <c r="G202" i="14"/>
  <c r="H202" i="14" s="1"/>
  <c r="G203" i="14"/>
  <c r="H203" i="14" s="1"/>
  <c r="G204" i="14"/>
  <c r="H204" i="14" s="1"/>
  <c r="G205" i="14"/>
  <c r="H205" i="14" s="1"/>
  <c r="G206" i="14"/>
  <c r="H206" i="14" s="1"/>
  <c r="G207" i="14"/>
  <c r="H207" i="14" s="1"/>
  <c r="G208" i="14"/>
  <c r="H208" i="14" s="1"/>
  <c r="G209" i="14"/>
  <c r="H209" i="14" s="1"/>
  <c r="G210" i="14"/>
  <c r="H210" i="14" s="1"/>
  <c r="G211" i="14"/>
  <c r="H211" i="14" s="1"/>
  <c r="G212" i="14"/>
  <c r="H212" i="14" s="1"/>
  <c r="G213" i="14"/>
  <c r="H213" i="14" s="1"/>
  <c r="G214" i="14"/>
  <c r="H214" i="14" s="1"/>
  <c r="G215" i="14"/>
  <c r="H215" i="14" s="1"/>
  <c r="G216" i="14"/>
  <c r="H216" i="14" s="1"/>
  <c r="G217" i="14"/>
  <c r="H217" i="14" s="1"/>
  <c r="G218" i="14"/>
  <c r="H218" i="14" s="1"/>
  <c r="G219" i="14"/>
  <c r="H219" i="14" s="1"/>
  <c r="G220" i="14"/>
  <c r="H220" i="14" s="1"/>
  <c r="G221" i="14"/>
  <c r="H221" i="14" s="1"/>
  <c r="G222" i="14"/>
  <c r="H222" i="14" s="1"/>
  <c r="G223" i="14"/>
  <c r="H223" i="14" s="1"/>
  <c r="G224" i="14"/>
  <c r="H224" i="14" s="1"/>
  <c r="G225" i="14"/>
  <c r="H225" i="14" s="1"/>
  <c r="G226" i="14"/>
  <c r="H226" i="14" s="1"/>
  <c r="G227" i="14"/>
  <c r="H227" i="14" s="1"/>
  <c r="G228" i="14"/>
  <c r="H228" i="14" s="1"/>
  <c r="G229" i="14"/>
  <c r="H229" i="14" s="1"/>
  <c r="G230" i="14"/>
  <c r="H230" i="14" s="1"/>
  <c r="G231" i="14"/>
  <c r="H231" i="14" s="1"/>
  <c r="G232" i="14"/>
  <c r="H232" i="14" s="1"/>
  <c r="G233" i="14"/>
  <c r="H233" i="14" s="1"/>
  <c r="G234" i="14"/>
  <c r="H234" i="14" s="1"/>
  <c r="G235" i="14"/>
  <c r="H235" i="14" s="1"/>
  <c r="G236" i="14"/>
  <c r="H236" i="14" s="1"/>
  <c r="G237" i="14"/>
  <c r="H237" i="14" s="1"/>
  <c r="G238" i="14"/>
  <c r="H238" i="14" s="1"/>
  <c r="G239" i="14"/>
  <c r="H239" i="14" s="1"/>
  <c r="G240" i="14"/>
  <c r="H240" i="14" s="1"/>
  <c r="G241" i="14"/>
  <c r="H241" i="14" s="1"/>
  <c r="G242" i="14"/>
  <c r="H242" i="14" s="1"/>
  <c r="G243" i="14"/>
  <c r="H243" i="14" s="1"/>
  <c r="G244" i="14"/>
  <c r="H244" i="14" s="1"/>
  <c r="G245" i="14"/>
  <c r="H245" i="14" s="1"/>
  <c r="G246" i="14"/>
  <c r="H246" i="14" s="1"/>
  <c r="G247" i="14"/>
  <c r="H247" i="14" s="1"/>
  <c r="G248" i="14"/>
  <c r="H248" i="14" s="1"/>
  <c r="G249" i="14"/>
  <c r="H249" i="14" s="1"/>
  <c r="G250" i="14"/>
  <c r="H250" i="14" s="1"/>
  <c r="G251" i="14"/>
  <c r="H251" i="14" s="1"/>
  <c r="G252" i="14"/>
  <c r="H252" i="14" s="1"/>
  <c r="G253" i="14"/>
  <c r="H253" i="14" s="1"/>
  <c r="G254" i="14"/>
  <c r="H254" i="14" s="1"/>
  <c r="G255" i="14"/>
  <c r="H255" i="14" s="1"/>
  <c r="G256" i="14"/>
  <c r="H256" i="14" s="1"/>
  <c r="G257" i="14"/>
  <c r="H257" i="14" s="1"/>
  <c r="G258" i="14"/>
  <c r="H258" i="14" s="1"/>
  <c r="G259" i="14"/>
  <c r="H259" i="14" s="1"/>
  <c r="G260" i="14"/>
  <c r="H260" i="14" s="1"/>
  <c r="G261" i="14"/>
  <c r="H261" i="14" s="1"/>
  <c r="G262" i="14"/>
  <c r="H262" i="14" s="1"/>
  <c r="G263" i="14"/>
  <c r="H263" i="14" s="1"/>
  <c r="G264" i="14"/>
  <c r="H264" i="14" s="1"/>
  <c r="G265" i="14"/>
  <c r="H265" i="14" s="1"/>
  <c r="G266" i="14"/>
  <c r="H266" i="14" s="1"/>
  <c r="G267" i="14"/>
  <c r="H267" i="14" s="1"/>
  <c r="G268" i="14"/>
  <c r="H268" i="14" s="1"/>
  <c r="G269" i="14"/>
  <c r="H269" i="14" s="1"/>
  <c r="G270" i="14"/>
  <c r="H270" i="14" s="1"/>
  <c r="G271" i="14"/>
  <c r="H271" i="14" s="1"/>
  <c r="G272" i="14"/>
  <c r="H272" i="14" s="1"/>
  <c r="G273" i="14"/>
  <c r="H273" i="14" s="1"/>
  <c r="G274" i="14"/>
  <c r="H274" i="14" s="1"/>
  <c r="G275" i="14"/>
  <c r="H275" i="14" s="1"/>
  <c r="G276" i="14"/>
  <c r="H276" i="14" s="1"/>
  <c r="G277" i="14"/>
  <c r="H277" i="14" s="1"/>
  <c r="G278" i="14"/>
  <c r="H278" i="14" s="1"/>
  <c r="G279" i="14"/>
  <c r="H279" i="14" s="1"/>
  <c r="G280" i="14"/>
  <c r="H280" i="14" s="1"/>
  <c r="G281" i="14"/>
  <c r="H281" i="14" s="1"/>
  <c r="F282" i="14"/>
  <c r="E282" i="14"/>
  <c r="G19" i="14"/>
  <c r="H19" i="14" s="1"/>
  <c r="G282" i="14" l="1"/>
  <c r="H282" i="14" s="1"/>
  <c r="H23" i="1"/>
  <c r="H25" i="1"/>
  <c r="H26" i="1"/>
  <c r="H27" i="1"/>
  <c r="H28" i="1"/>
  <c r="H29" i="1"/>
  <c r="H30" i="1"/>
  <c r="H35" i="1"/>
  <c r="H36" i="1"/>
  <c r="H37" i="1"/>
  <c r="H38" i="1"/>
  <c r="H39" i="1"/>
  <c r="H40" i="1"/>
  <c r="H41" i="1"/>
  <c r="H42" i="1"/>
  <c r="H47" i="1"/>
  <c r="H49" i="1"/>
  <c r="H50" i="1"/>
  <c r="H51" i="1"/>
  <c r="H52" i="1"/>
  <c r="H53" i="1"/>
  <c r="H54" i="1"/>
  <c r="H59" i="1"/>
  <c r="H61" i="1"/>
  <c r="H62" i="1"/>
  <c r="H63" i="1"/>
  <c r="H64" i="1"/>
  <c r="H65" i="1"/>
  <c r="H66" i="1"/>
  <c r="H71" i="1"/>
  <c r="H73" i="1"/>
  <c r="H74" i="1"/>
  <c r="H75" i="1"/>
  <c r="H76" i="1"/>
  <c r="H77" i="1"/>
  <c r="H78" i="1"/>
  <c r="H83" i="1"/>
  <c r="H85" i="1"/>
  <c r="H86" i="1"/>
  <c r="H87" i="1"/>
  <c r="H88" i="1"/>
  <c r="H89" i="1"/>
  <c r="H90" i="1"/>
  <c r="H95" i="1"/>
  <c r="H97" i="1"/>
  <c r="H98" i="1"/>
  <c r="H99" i="1"/>
  <c r="H100" i="1"/>
  <c r="H101" i="1"/>
  <c r="H102" i="1"/>
  <c r="H107" i="1"/>
  <c r="H109" i="1"/>
  <c r="H110" i="1"/>
  <c r="H111" i="1"/>
  <c r="H112" i="1"/>
  <c r="H113" i="1"/>
  <c r="H114" i="1"/>
  <c r="H119" i="1"/>
  <c r="H121" i="1"/>
  <c r="H122" i="1"/>
  <c r="H123" i="1"/>
  <c r="H124" i="1"/>
  <c r="H125" i="1"/>
  <c r="H126" i="1"/>
  <c r="H131" i="1"/>
  <c r="H133" i="1"/>
  <c r="H134" i="1"/>
  <c r="H135" i="1"/>
  <c r="H136" i="1"/>
  <c r="H137" i="1"/>
  <c r="H138" i="1"/>
  <c r="H143" i="1"/>
  <c r="H145" i="1"/>
  <c r="H146" i="1"/>
  <c r="H147" i="1"/>
  <c r="H148" i="1"/>
  <c r="H149" i="1"/>
  <c r="H150" i="1"/>
  <c r="H155" i="1"/>
  <c r="H157" i="1"/>
  <c r="H158" i="1"/>
  <c r="H159" i="1"/>
  <c r="H160" i="1"/>
  <c r="H161" i="1"/>
  <c r="H162" i="1"/>
  <c r="H167" i="1"/>
  <c r="H169" i="1"/>
  <c r="H170" i="1"/>
  <c r="H171" i="1"/>
  <c r="H172" i="1"/>
  <c r="H173" i="1"/>
  <c r="H174" i="1"/>
  <c r="H179" i="1"/>
  <c r="H181" i="1"/>
  <c r="H182" i="1"/>
  <c r="H183" i="1"/>
  <c r="H184" i="1"/>
  <c r="H185" i="1"/>
  <c r="H186" i="1"/>
  <c r="H191" i="1"/>
  <c r="H193" i="1"/>
  <c r="H194" i="1"/>
  <c r="H195" i="1"/>
  <c r="H196" i="1"/>
  <c r="H197" i="1"/>
  <c r="H198" i="1"/>
  <c r="H203" i="1"/>
  <c r="H205" i="1"/>
  <c r="H206" i="1"/>
  <c r="H207" i="1"/>
  <c r="H208" i="1"/>
  <c r="H209" i="1"/>
  <c r="H210" i="1"/>
  <c r="H215" i="1"/>
  <c r="H217" i="1"/>
  <c r="H218" i="1"/>
  <c r="H219" i="1"/>
  <c r="H220" i="1"/>
  <c r="H221" i="1"/>
  <c r="H222" i="1"/>
  <c r="H227" i="1"/>
  <c r="H229" i="1"/>
  <c r="H230" i="1"/>
  <c r="H231" i="1"/>
  <c r="H232" i="1"/>
  <c r="H233" i="1"/>
  <c r="H234" i="1"/>
  <c r="H239" i="1"/>
  <c r="H241" i="1"/>
  <c r="H242" i="1"/>
  <c r="H243" i="1"/>
  <c r="H244" i="1"/>
  <c r="H245" i="1"/>
  <c r="H246" i="1"/>
  <c r="H251" i="1"/>
  <c r="H253" i="1"/>
  <c r="H254" i="1"/>
  <c r="H255" i="1"/>
  <c r="H256" i="1"/>
  <c r="H257" i="1"/>
  <c r="H258" i="1"/>
  <c r="H263" i="1"/>
  <c r="H265" i="1"/>
  <c r="H266" i="1"/>
  <c r="H267" i="1"/>
  <c r="H268" i="1"/>
  <c r="H269" i="1"/>
  <c r="H270" i="1"/>
  <c r="H275" i="1"/>
  <c r="H277" i="1"/>
  <c r="H278" i="1"/>
  <c r="H279" i="1"/>
  <c r="G20" i="1"/>
  <c r="H20" i="1" s="1"/>
  <c r="G21" i="1"/>
  <c r="H21" i="1" s="1"/>
  <c r="G22" i="1"/>
  <c r="H22" i="1" s="1"/>
  <c r="G23" i="1"/>
  <c r="G24" i="1"/>
  <c r="H24" i="1" s="1"/>
  <c r="G25" i="1"/>
  <c r="G26" i="1"/>
  <c r="G27" i="1"/>
  <c r="G28" i="1"/>
  <c r="G29" i="1"/>
  <c r="G30" i="1"/>
  <c r="G31" i="1"/>
  <c r="H31" i="1" s="1"/>
  <c r="G32" i="1"/>
  <c r="H32" i="1" s="1"/>
  <c r="G33" i="1"/>
  <c r="H33" i="1" s="1"/>
  <c r="G34" i="1"/>
  <c r="H34" i="1" s="1"/>
  <c r="G35" i="1"/>
  <c r="G36" i="1"/>
  <c r="G37" i="1"/>
  <c r="G38" i="1"/>
  <c r="G39" i="1"/>
  <c r="G40" i="1"/>
  <c r="G41" i="1"/>
  <c r="G42" i="1"/>
  <c r="G43" i="1"/>
  <c r="H43" i="1" s="1"/>
  <c r="G44" i="1"/>
  <c r="H44" i="1" s="1"/>
  <c r="G45" i="1"/>
  <c r="H45" i="1" s="1"/>
  <c r="G46" i="1"/>
  <c r="H46" i="1" s="1"/>
  <c r="G47" i="1"/>
  <c r="G48" i="1"/>
  <c r="H48" i="1" s="1"/>
  <c r="G49" i="1"/>
  <c r="G50" i="1"/>
  <c r="G51" i="1"/>
  <c r="G52" i="1"/>
  <c r="G53" i="1"/>
  <c r="G54" i="1"/>
  <c r="G55" i="1"/>
  <c r="H55" i="1" s="1"/>
  <c r="G56" i="1"/>
  <c r="H56" i="1" s="1"/>
  <c r="G57" i="1"/>
  <c r="H57" i="1" s="1"/>
  <c r="G58" i="1"/>
  <c r="H58" i="1" s="1"/>
  <c r="G59" i="1"/>
  <c r="G60" i="1"/>
  <c r="H60" i="1" s="1"/>
  <c r="G61" i="1"/>
  <c r="G62" i="1"/>
  <c r="G63" i="1"/>
  <c r="G64" i="1"/>
  <c r="G65" i="1"/>
  <c r="G66" i="1"/>
  <c r="G67" i="1"/>
  <c r="H67" i="1" s="1"/>
  <c r="G68" i="1"/>
  <c r="H68" i="1" s="1"/>
  <c r="G69" i="1"/>
  <c r="H69" i="1" s="1"/>
  <c r="G70" i="1"/>
  <c r="H70" i="1" s="1"/>
  <c r="G71" i="1"/>
  <c r="G72" i="1"/>
  <c r="H72" i="1" s="1"/>
  <c r="G73" i="1"/>
  <c r="G74" i="1"/>
  <c r="G75" i="1"/>
  <c r="G76" i="1"/>
  <c r="G77" i="1"/>
  <c r="G78" i="1"/>
  <c r="G79" i="1"/>
  <c r="H79" i="1" s="1"/>
  <c r="G80" i="1"/>
  <c r="H80" i="1" s="1"/>
  <c r="G81" i="1"/>
  <c r="H81" i="1" s="1"/>
  <c r="G82" i="1"/>
  <c r="H82" i="1" s="1"/>
  <c r="G83" i="1"/>
  <c r="G84" i="1"/>
  <c r="H84" i="1" s="1"/>
  <c r="G85" i="1"/>
  <c r="G86" i="1"/>
  <c r="G87" i="1"/>
  <c r="G88" i="1"/>
  <c r="G89" i="1"/>
  <c r="G90" i="1"/>
  <c r="G91" i="1"/>
  <c r="H91" i="1" s="1"/>
  <c r="G92" i="1"/>
  <c r="H92" i="1" s="1"/>
  <c r="G93" i="1"/>
  <c r="H93" i="1" s="1"/>
  <c r="G94" i="1"/>
  <c r="H94" i="1" s="1"/>
  <c r="G95" i="1"/>
  <c r="G96" i="1"/>
  <c r="H96" i="1" s="1"/>
  <c r="G97" i="1"/>
  <c r="G98" i="1"/>
  <c r="G99" i="1"/>
  <c r="G100" i="1"/>
  <c r="G101" i="1"/>
  <c r="G102" i="1"/>
  <c r="G103" i="1"/>
  <c r="H103" i="1" s="1"/>
  <c r="G104" i="1"/>
  <c r="H104" i="1" s="1"/>
  <c r="G105" i="1"/>
  <c r="H105" i="1" s="1"/>
  <c r="G106" i="1"/>
  <c r="H106" i="1" s="1"/>
  <c r="G107" i="1"/>
  <c r="G108" i="1"/>
  <c r="H108" i="1" s="1"/>
  <c r="G109" i="1"/>
  <c r="G110" i="1"/>
  <c r="G111" i="1"/>
  <c r="G112" i="1"/>
  <c r="G113" i="1"/>
  <c r="G114" i="1"/>
  <c r="G115" i="1"/>
  <c r="H115" i="1" s="1"/>
  <c r="G116" i="1"/>
  <c r="H116" i="1" s="1"/>
  <c r="G117" i="1"/>
  <c r="H117" i="1" s="1"/>
  <c r="G118" i="1"/>
  <c r="H118" i="1" s="1"/>
  <c r="G119" i="1"/>
  <c r="G120" i="1"/>
  <c r="H120" i="1" s="1"/>
  <c r="G121" i="1"/>
  <c r="G122" i="1"/>
  <c r="G123" i="1"/>
  <c r="G124" i="1"/>
  <c r="G125" i="1"/>
  <c r="G126" i="1"/>
  <c r="G127" i="1"/>
  <c r="H127" i="1" s="1"/>
  <c r="G128" i="1"/>
  <c r="H128" i="1" s="1"/>
  <c r="G129" i="1"/>
  <c r="H129" i="1" s="1"/>
  <c r="G130" i="1"/>
  <c r="H130" i="1" s="1"/>
  <c r="G131" i="1"/>
  <c r="G132" i="1"/>
  <c r="H132" i="1" s="1"/>
  <c r="G133" i="1"/>
  <c r="G134" i="1"/>
  <c r="G135" i="1"/>
  <c r="G136" i="1"/>
  <c r="G137" i="1"/>
  <c r="G138" i="1"/>
  <c r="G139" i="1"/>
  <c r="H139" i="1" s="1"/>
  <c r="G140" i="1"/>
  <c r="H140" i="1" s="1"/>
  <c r="G141" i="1"/>
  <c r="H141" i="1" s="1"/>
  <c r="G142" i="1"/>
  <c r="H142" i="1" s="1"/>
  <c r="G143" i="1"/>
  <c r="G144" i="1"/>
  <c r="H144" i="1" s="1"/>
  <c r="G145" i="1"/>
  <c r="G146" i="1"/>
  <c r="G147" i="1"/>
  <c r="G148" i="1"/>
  <c r="G149" i="1"/>
  <c r="G150" i="1"/>
  <c r="G151" i="1"/>
  <c r="H151" i="1" s="1"/>
  <c r="G152" i="1"/>
  <c r="H152" i="1" s="1"/>
  <c r="G153" i="1"/>
  <c r="H153" i="1" s="1"/>
  <c r="G154" i="1"/>
  <c r="H154" i="1" s="1"/>
  <c r="G155" i="1"/>
  <c r="G156" i="1"/>
  <c r="H156" i="1" s="1"/>
  <c r="G157" i="1"/>
  <c r="G158" i="1"/>
  <c r="G159" i="1"/>
  <c r="G160" i="1"/>
  <c r="G161" i="1"/>
  <c r="G162" i="1"/>
  <c r="G163" i="1"/>
  <c r="H163" i="1" s="1"/>
  <c r="G164" i="1"/>
  <c r="H164" i="1" s="1"/>
  <c r="G165" i="1"/>
  <c r="H165" i="1" s="1"/>
  <c r="G166" i="1"/>
  <c r="H166" i="1" s="1"/>
  <c r="G167" i="1"/>
  <c r="G168" i="1"/>
  <c r="H168" i="1" s="1"/>
  <c r="G169" i="1"/>
  <c r="G170" i="1"/>
  <c r="G171" i="1"/>
  <c r="G172" i="1"/>
  <c r="G173" i="1"/>
  <c r="G174" i="1"/>
  <c r="G175" i="1"/>
  <c r="H175" i="1" s="1"/>
  <c r="G176" i="1"/>
  <c r="H176" i="1" s="1"/>
  <c r="G177" i="1"/>
  <c r="H177" i="1" s="1"/>
  <c r="G178" i="1"/>
  <c r="H178" i="1" s="1"/>
  <c r="G179" i="1"/>
  <c r="G180" i="1"/>
  <c r="H180" i="1" s="1"/>
  <c r="G181" i="1"/>
  <c r="G182" i="1"/>
  <c r="G183" i="1"/>
  <c r="G184" i="1"/>
  <c r="G185" i="1"/>
  <c r="G186" i="1"/>
  <c r="G187" i="1"/>
  <c r="H187" i="1" s="1"/>
  <c r="G188" i="1"/>
  <c r="H188" i="1" s="1"/>
  <c r="G189" i="1"/>
  <c r="H189" i="1" s="1"/>
  <c r="G190" i="1"/>
  <c r="H190" i="1" s="1"/>
  <c r="G191" i="1"/>
  <c r="G192" i="1"/>
  <c r="H192" i="1" s="1"/>
  <c r="G193" i="1"/>
  <c r="G194" i="1"/>
  <c r="G195" i="1"/>
  <c r="G196" i="1"/>
  <c r="G197" i="1"/>
  <c r="G198" i="1"/>
  <c r="G199" i="1"/>
  <c r="H199" i="1" s="1"/>
  <c r="G200" i="1"/>
  <c r="H200" i="1" s="1"/>
  <c r="G201" i="1"/>
  <c r="H201" i="1" s="1"/>
  <c r="G202" i="1"/>
  <c r="H202" i="1" s="1"/>
  <c r="G203" i="1"/>
  <c r="G204" i="1"/>
  <c r="H204" i="1" s="1"/>
  <c r="G205" i="1"/>
  <c r="G206" i="1"/>
  <c r="G207" i="1"/>
  <c r="G208" i="1"/>
  <c r="G209" i="1"/>
  <c r="G210" i="1"/>
  <c r="G211" i="1"/>
  <c r="H211" i="1" s="1"/>
  <c r="G212" i="1"/>
  <c r="H212" i="1" s="1"/>
  <c r="G213" i="1"/>
  <c r="H213" i="1" s="1"/>
  <c r="G214" i="1"/>
  <c r="H214" i="1" s="1"/>
  <c r="G215" i="1"/>
  <c r="G216" i="1"/>
  <c r="H216" i="1" s="1"/>
  <c r="G217" i="1"/>
  <c r="G218" i="1"/>
  <c r="G219" i="1"/>
  <c r="G220" i="1"/>
  <c r="G221" i="1"/>
  <c r="G222" i="1"/>
  <c r="G223" i="1"/>
  <c r="H223" i="1" s="1"/>
  <c r="G224" i="1"/>
  <c r="H224" i="1" s="1"/>
  <c r="G225" i="1"/>
  <c r="H225" i="1" s="1"/>
  <c r="G226" i="1"/>
  <c r="H226" i="1" s="1"/>
  <c r="G227" i="1"/>
  <c r="G228" i="1"/>
  <c r="H228" i="1" s="1"/>
  <c r="G229" i="1"/>
  <c r="G230" i="1"/>
  <c r="G231" i="1"/>
  <c r="G232" i="1"/>
  <c r="G233" i="1"/>
  <c r="G234" i="1"/>
  <c r="G235" i="1"/>
  <c r="H235" i="1" s="1"/>
  <c r="G236" i="1"/>
  <c r="H236" i="1" s="1"/>
  <c r="G237" i="1"/>
  <c r="H237" i="1" s="1"/>
  <c r="G238" i="1"/>
  <c r="H238" i="1" s="1"/>
  <c r="G239" i="1"/>
  <c r="G240" i="1"/>
  <c r="H240" i="1" s="1"/>
  <c r="G241" i="1"/>
  <c r="G242" i="1"/>
  <c r="G243" i="1"/>
  <c r="G244" i="1"/>
  <c r="G245" i="1"/>
  <c r="G246" i="1"/>
  <c r="G247" i="1"/>
  <c r="H247" i="1" s="1"/>
  <c r="G248" i="1"/>
  <c r="H248" i="1" s="1"/>
  <c r="G249" i="1"/>
  <c r="H249" i="1" s="1"/>
  <c r="G250" i="1"/>
  <c r="H250" i="1" s="1"/>
  <c r="G251" i="1"/>
  <c r="G252" i="1"/>
  <c r="H252" i="1" s="1"/>
  <c r="G253" i="1"/>
  <c r="G254" i="1"/>
  <c r="G255" i="1"/>
  <c r="G256" i="1"/>
  <c r="G257" i="1"/>
  <c r="G258" i="1"/>
  <c r="G259" i="1"/>
  <c r="H259" i="1" s="1"/>
  <c r="G260" i="1"/>
  <c r="H260" i="1" s="1"/>
  <c r="G261" i="1"/>
  <c r="H261" i="1" s="1"/>
  <c r="G262" i="1"/>
  <c r="H262" i="1" s="1"/>
  <c r="G263" i="1"/>
  <c r="G264" i="1"/>
  <c r="H264" i="1" s="1"/>
  <c r="G265" i="1"/>
  <c r="G266" i="1"/>
  <c r="G267" i="1"/>
  <c r="G268" i="1"/>
  <c r="G269" i="1"/>
  <c r="G270" i="1"/>
  <c r="G271" i="1"/>
  <c r="H271" i="1" s="1"/>
  <c r="G272" i="1"/>
  <c r="H272" i="1" s="1"/>
  <c r="G273" i="1"/>
  <c r="H273" i="1" s="1"/>
  <c r="G274" i="1"/>
  <c r="H274" i="1" s="1"/>
  <c r="G275" i="1"/>
  <c r="G276" i="1"/>
  <c r="H276" i="1" s="1"/>
  <c r="G277" i="1"/>
  <c r="G278" i="1"/>
  <c r="G279" i="1"/>
  <c r="F279" i="1"/>
  <c r="I259" i="12" l="1"/>
  <c r="I229" i="12"/>
  <c r="I209" i="12"/>
  <c r="I208" i="12"/>
  <c r="I189" i="12"/>
  <c r="I188" i="12"/>
  <c r="I169" i="12"/>
  <c r="I167" i="12"/>
  <c r="I135" i="12"/>
  <c r="I133" i="12"/>
  <c r="I108" i="12"/>
  <c r="I93" i="12"/>
  <c r="I82" i="12"/>
  <c r="I64" i="12"/>
  <c r="K22" i="12" l="1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2" i="12"/>
  <c r="K43" i="12"/>
  <c r="K44" i="12"/>
  <c r="K45" i="12"/>
  <c r="K46" i="12"/>
  <c r="K47" i="12"/>
  <c r="K48" i="12"/>
  <c r="K49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5" i="12"/>
  <c r="K246" i="12"/>
  <c r="K247" i="12"/>
  <c r="K248" i="12"/>
  <c r="K249" i="12"/>
  <c r="K250" i="12"/>
  <c r="K251" i="12"/>
  <c r="K252" i="12"/>
  <c r="K253" i="12"/>
  <c r="K254" i="12"/>
  <c r="K255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I4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K41" i="12" s="1"/>
  <c r="J42" i="12"/>
  <c r="J43" i="12"/>
  <c r="J44" i="12"/>
  <c r="J45" i="12"/>
  <c r="J46" i="12"/>
  <c r="J47" i="12"/>
  <c r="J48" i="12"/>
  <c r="J49" i="12"/>
  <c r="J50" i="12"/>
  <c r="K50" i="12" s="1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K136" i="12" s="1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K151" i="12" s="1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K173" i="12" s="1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K195" i="12" s="1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K244" i="12" s="1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K256" i="12" s="1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1" i="12"/>
  <c r="K21" i="12" s="1"/>
  <c r="I207" i="12"/>
  <c r="I195" i="12"/>
  <c r="I50" i="12"/>
  <c r="J20" i="12"/>
  <c r="I281" i="12" l="1"/>
  <c r="H281" i="12"/>
  <c r="G281" i="12"/>
  <c r="F281" i="12"/>
  <c r="E281" i="12"/>
  <c r="K20" i="12"/>
  <c r="H281" i="11"/>
  <c r="G281" i="11"/>
  <c r="F281" i="11"/>
  <c r="E281" i="11"/>
  <c r="I281" i="11" s="1"/>
  <c r="J280" i="11"/>
  <c r="I280" i="11"/>
  <c r="I279" i="11"/>
  <c r="J279" i="11" s="1"/>
  <c r="J278" i="11"/>
  <c r="I278" i="11"/>
  <c r="I277" i="11"/>
  <c r="J277" i="11" s="1"/>
  <c r="J276" i="11"/>
  <c r="I276" i="11"/>
  <c r="J275" i="11"/>
  <c r="I275" i="11"/>
  <c r="J274" i="11"/>
  <c r="I274" i="11"/>
  <c r="I273" i="11"/>
  <c r="J273" i="11" s="1"/>
  <c r="J272" i="11"/>
  <c r="I272" i="11"/>
  <c r="I271" i="11"/>
  <c r="J271" i="11" s="1"/>
  <c r="J270" i="11"/>
  <c r="I270" i="11"/>
  <c r="I269" i="11"/>
  <c r="J269" i="11" s="1"/>
  <c r="J268" i="11"/>
  <c r="I268" i="11"/>
  <c r="J267" i="11"/>
  <c r="I267" i="11"/>
  <c r="J266" i="11"/>
  <c r="I266" i="11"/>
  <c r="I265" i="11"/>
  <c r="J265" i="11" s="1"/>
  <c r="J264" i="11"/>
  <c r="I264" i="11"/>
  <c r="I263" i="11"/>
  <c r="J263" i="11" s="1"/>
  <c r="J262" i="11"/>
  <c r="I262" i="11"/>
  <c r="I261" i="11"/>
  <c r="J261" i="11" s="1"/>
  <c r="J260" i="11"/>
  <c r="I260" i="11"/>
  <c r="J259" i="11"/>
  <c r="I259" i="11"/>
  <c r="J258" i="11"/>
  <c r="I258" i="11"/>
  <c r="I257" i="11"/>
  <c r="J257" i="11" s="1"/>
  <c r="J256" i="11"/>
  <c r="I256" i="11"/>
  <c r="I255" i="11"/>
  <c r="J255" i="11" s="1"/>
  <c r="J254" i="11"/>
  <c r="I254" i="11"/>
  <c r="I253" i="11"/>
  <c r="J253" i="11" s="1"/>
  <c r="J252" i="11"/>
  <c r="I252" i="11"/>
  <c r="J251" i="11"/>
  <c r="I251" i="11"/>
  <c r="J250" i="11"/>
  <c r="I250" i="11"/>
  <c r="I249" i="11"/>
  <c r="J249" i="11" s="1"/>
  <c r="J248" i="11"/>
  <c r="I248" i="11"/>
  <c r="I247" i="11"/>
  <c r="J247" i="11" s="1"/>
  <c r="J246" i="11"/>
  <c r="I246" i="11"/>
  <c r="I245" i="11"/>
  <c r="J245" i="11" s="1"/>
  <c r="J244" i="11"/>
  <c r="I244" i="11"/>
  <c r="J243" i="11"/>
  <c r="I243" i="11"/>
  <c r="J242" i="11"/>
  <c r="I242" i="11"/>
  <c r="I241" i="11"/>
  <c r="J241" i="11" s="1"/>
  <c r="J240" i="11"/>
  <c r="I240" i="11"/>
  <c r="I239" i="11"/>
  <c r="J239" i="11" s="1"/>
  <c r="J238" i="11"/>
  <c r="I238" i="11"/>
  <c r="I237" i="11"/>
  <c r="J237" i="11" s="1"/>
  <c r="J236" i="11"/>
  <c r="I236" i="11"/>
  <c r="J235" i="11"/>
  <c r="I235" i="11"/>
  <c r="J234" i="11"/>
  <c r="I234" i="11"/>
  <c r="I233" i="11"/>
  <c r="J233" i="11" s="1"/>
  <c r="J232" i="11"/>
  <c r="I232" i="11"/>
  <c r="I231" i="11"/>
  <c r="J231" i="11" s="1"/>
  <c r="J230" i="11"/>
  <c r="I230" i="11"/>
  <c r="I229" i="11"/>
  <c r="J229" i="11" s="1"/>
  <c r="J228" i="11"/>
  <c r="I228" i="11"/>
  <c r="J227" i="11"/>
  <c r="I227" i="11"/>
  <c r="J226" i="11"/>
  <c r="I226" i="11"/>
  <c r="I225" i="11"/>
  <c r="J225" i="11" s="1"/>
  <c r="J224" i="11"/>
  <c r="I224" i="11"/>
  <c r="I223" i="11"/>
  <c r="J223" i="11" s="1"/>
  <c r="J222" i="11"/>
  <c r="I222" i="11"/>
  <c r="I221" i="11"/>
  <c r="J221" i="11" s="1"/>
  <c r="J220" i="11"/>
  <c r="I220" i="11"/>
  <c r="J219" i="11"/>
  <c r="I219" i="11"/>
  <c r="J218" i="11"/>
  <c r="I218" i="11"/>
  <c r="I217" i="11"/>
  <c r="J217" i="11" s="1"/>
  <c r="J216" i="11"/>
  <c r="I216" i="11"/>
  <c r="I215" i="11"/>
  <c r="J215" i="11" s="1"/>
  <c r="J214" i="11"/>
  <c r="I214" i="11"/>
  <c r="I213" i="11"/>
  <c r="J213" i="11" s="1"/>
  <c r="J212" i="11"/>
  <c r="I212" i="11"/>
  <c r="J211" i="11"/>
  <c r="I211" i="11"/>
  <c r="J210" i="11"/>
  <c r="I210" i="11"/>
  <c r="I209" i="11"/>
  <c r="J209" i="11" s="1"/>
  <c r="J208" i="11"/>
  <c r="I208" i="11"/>
  <c r="I207" i="11"/>
  <c r="J207" i="11" s="1"/>
  <c r="J206" i="11"/>
  <c r="I206" i="11"/>
  <c r="I205" i="11"/>
  <c r="J205" i="11" s="1"/>
  <c r="J204" i="11"/>
  <c r="I204" i="11"/>
  <c r="J203" i="11"/>
  <c r="I203" i="11"/>
  <c r="J202" i="11"/>
  <c r="I202" i="11"/>
  <c r="I201" i="11"/>
  <c r="J201" i="11" s="1"/>
  <c r="J200" i="11"/>
  <c r="I200" i="11"/>
  <c r="I199" i="11"/>
  <c r="J199" i="11" s="1"/>
  <c r="J198" i="11"/>
  <c r="I198" i="11"/>
  <c r="I197" i="11"/>
  <c r="J197" i="11" s="1"/>
  <c r="J196" i="11"/>
  <c r="I196" i="11"/>
  <c r="J195" i="11"/>
  <c r="I195" i="11"/>
  <c r="J194" i="11"/>
  <c r="I194" i="11"/>
  <c r="I193" i="11"/>
  <c r="J193" i="11" s="1"/>
  <c r="J192" i="11"/>
  <c r="I192" i="11"/>
  <c r="I191" i="11"/>
  <c r="J191" i="11" s="1"/>
  <c r="J190" i="11"/>
  <c r="I190" i="11"/>
  <c r="I189" i="11"/>
  <c r="J189" i="11" s="1"/>
  <c r="J188" i="11"/>
  <c r="I188" i="11"/>
  <c r="J187" i="11"/>
  <c r="I187" i="11"/>
  <c r="J186" i="11"/>
  <c r="I186" i="11"/>
  <c r="I185" i="11"/>
  <c r="J185" i="11" s="1"/>
  <c r="J184" i="11"/>
  <c r="I184" i="11"/>
  <c r="I183" i="11"/>
  <c r="J183" i="11" s="1"/>
  <c r="J182" i="11"/>
  <c r="I182" i="11"/>
  <c r="I181" i="11"/>
  <c r="J181" i="11" s="1"/>
  <c r="J180" i="11"/>
  <c r="I180" i="11"/>
  <c r="J179" i="11"/>
  <c r="I179" i="11"/>
  <c r="J178" i="11"/>
  <c r="I178" i="11"/>
  <c r="I177" i="11"/>
  <c r="J177" i="11" s="1"/>
  <c r="J176" i="11"/>
  <c r="I176" i="11"/>
  <c r="I175" i="11"/>
  <c r="J175" i="11" s="1"/>
  <c r="J174" i="11"/>
  <c r="I174" i="11"/>
  <c r="I173" i="11"/>
  <c r="J173" i="11" s="1"/>
  <c r="J172" i="11"/>
  <c r="I172" i="11"/>
  <c r="J171" i="11"/>
  <c r="I171" i="11"/>
  <c r="J170" i="11"/>
  <c r="I170" i="11"/>
  <c r="I169" i="11"/>
  <c r="J169" i="11" s="1"/>
  <c r="J168" i="11"/>
  <c r="I168" i="11"/>
  <c r="I167" i="11"/>
  <c r="J167" i="11" s="1"/>
  <c r="J166" i="11"/>
  <c r="I166" i="11"/>
  <c r="I165" i="11"/>
  <c r="J165" i="11" s="1"/>
  <c r="J164" i="11"/>
  <c r="I164" i="11"/>
  <c r="J163" i="11"/>
  <c r="I163" i="11"/>
  <c r="J162" i="11"/>
  <c r="I162" i="11"/>
  <c r="I161" i="11"/>
  <c r="J161" i="11" s="1"/>
  <c r="J160" i="11"/>
  <c r="I160" i="11"/>
  <c r="I159" i="11"/>
  <c r="J159" i="11" s="1"/>
  <c r="J158" i="11"/>
  <c r="I158" i="11"/>
  <c r="I157" i="11"/>
  <c r="J157" i="11" s="1"/>
  <c r="J156" i="11"/>
  <c r="I156" i="11"/>
  <c r="J155" i="11"/>
  <c r="I155" i="11"/>
  <c r="J154" i="11"/>
  <c r="I154" i="11"/>
  <c r="I153" i="11"/>
  <c r="J153" i="11" s="1"/>
  <c r="J152" i="11"/>
  <c r="I152" i="11"/>
  <c r="I151" i="11"/>
  <c r="J151" i="11" s="1"/>
  <c r="J150" i="11"/>
  <c r="I150" i="11"/>
  <c r="I149" i="11"/>
  <c r="J149" i="11" s="1"/>
  <c r="J148" i="11"/>
  <c r="I148" i="11"/>
  <c r="J147" i="11"/>
  <c r="I147" i="11"/>
  <c r="J146" i="11"/>
  <c r="I146" i="11"/>
  <c r="I145" i="11"/>
  <c r="J145" i="11" s="1"/>
  <c r="J144" i="11"/>
  <c r="I144" i="11"/>
  <c r="I143" i="11"/>
  <c r="J143" i="11" s="1"/>
  <c r="J142" i="11"/>
  <c r="I142" i="11"/>
  <c r="I141" i="11"/>
  <c r="J141" i="11" s="1"/>
  <c r="J140" i="11"/>
  <c r="I140" i="11"/>
  <c r="J139" i="11"/>
  <c r="I139" i="11"/>
  <c r="J138" i="11"/>
  <c r="I138" i="11"/>
  <c r="I137" i="11"/>
  <c r="J137" i="11" s="1"/>
  <c r="J136" i="11"/>
  <c r="I136" i="11"/>
  <c r="I135" i="11"/>
  <c r="J135" i="11" s="1"/>
  <c r="J134" i="11"/>
  <c r="I134" i="11"/>
  <c r="I133" i="11"/>
  <c r="J133" i="11" s="1"/>
  <c r="J132" i="11"/>
  <c r="I132" i="11"/>
  <c r="J131" i="11"/>
  <c r="I131" i="11"/>
  <c r="J130" i="11"/>
  <c r="I130" i="11"/>
  <c r="I129" i="11"/>
  <c r="J129" i="11" s="1"/>
  <c r="J128" i="11"/>
  <c r="I128" i="11"/>
  <c r="I127" i="11"/>
  <c r="J127" i="11" s="1"/>
  <c r="J126" i="11"/>
  <c r="I126" i="11"/>
  <c r="I125" i="11"/>
  <c r="J125" i="11" s="1"/>
  <c r="J124" i="11"/>
  <c r="I124" i="11"/>
  <c r="J123" i="11"/>
  <c r="I123" i="11"/>
  <c r="J122" i="11"/>
  <c r="I122" i="11"/>
  <c r="I121" i="11"/>
  <c r="J121" i="11" s="1"/>
  <c r="J120" i="11"/>
  <c r="I120" i="11"/>
  <c r="I119" i="11"/>
  <c r="J119" i="11" s="1"/>
  <c r="J118" i="11"/>
  <c r="I118" i="11"/>
  <c r="I117" i="11"/>
  <c r="J117" i="11" s="1"/>
  <c r="J116" i="11"/>
  <c r="I116" i="11"/>
  <c r="J115" i="11"/>
  <c r="I115" i="11"/>
  <c r="J114" i="11"/>
  <c r="I114" i="11"/>
  <c r="I113" i="11"/>
  <c r="J113" i="11" s="1"/>
  <c r="J112" i="11"/>
  <c r="I112" i="11"/>
  <c r="I111" i="11"/>
  <c r="J111" i="11" s="1"/>
  <c r="J110" i="11"/>
  <c r="I110" i="11"/>
  <c r="I109" i="11"/>
  <c r="J109" i="11" s="1"/>
  <c r="J108" i="11"/>
  <c r="I108" i="11"/>
  <c r="J107" i="11"/>
  <c r="I107" i="11"/>
  <c r="J106" i="11"/>
  <c r="I106" i="11"/>
  <c r="I105" i="11"/>
  <c r="J105" i="11" s="1"/>
  <c r="J104" i="11"/>
  <c r="I104" i="11"/>
  <c r="I103" i="11"/>
  <c r="J103" i="11" s="1"/>
  <c r="J102" i="11"/>
  <c r="I102" i="11"/>
  <c r="I101" i="11"/>
  <c r="J101" i="11" s="1"/>
  <c r="J100" i="11"/>
  <c r="I100" i="11"/>
  <c r="J99" i="11"/>
  <c r="I99" i="11"/>
  <c r="J98" i="11"/>
  <c r="I98" i="11"/>
  <c r="I97" i="11"/>
  <c r="J97" i="11" s="1"/>
  <c r="J96" i="11"/>
  <c r="I96" i="11"/>
  <c r="I95" i="11"/>
  <c r="J95" i="11" s="1"/>
  <c r="J94" i="11"/>
  <c r="I94" i="11"/>
  <c r="I93" i="11"/>
  <c r="J93" i="11" s="1"/>
  <c r="J92" i="11"/>
  <c r="I92" i="11"/>
  <c r="J91" i="11"/>
  <c r="I91" i="11"/>
  <c r="J90" i="11"/>
  <c r="I90" i="11"/>
  <c r="I89" i="11"/>
  <c r="J89" i="11" s="1"/>
  <c r="J88" i="11"/>
  <c r="I88" i="11"/>
  <c r="I87" i="11"/>
  <c r="J87" i="11" s="1"/>
  <c r="J86" i="11"/>
  <c r="I86" i="11"/>
  <c r="I85" i="11"/>
  <c r="J85" i="11" s="1"/>
  <c r="J84" i="11"/>
  <c r="I84" i="11"/>
  <c r="J83" i="11"/>
  <c r="I83" i="11"/>
  <c r="J82" i="11"/>
  <c r="I82" i="11"/>
  <c r="I81" i="11"/>
  <c r="J81" i="11" s="1"/>
  <c r="J80" i="11"/>
  <c r="I80" i="11"/>
  <c r="I79" i="11"/>
  <c r="J79" i="11" s="1"/>
  <c r="J78" i="11"/>
  <c r="I78" i="11"/>
  <c r="I77" i="11"/>
  <c r="J77" i="11" s="1"/>
  <c r="J76" i="11"/>
  <c r="I76" i="11"/>
  <c r="J75" i="11"/>
  <c r="I75" i="11"/>
  <c r="J74" i="11"/>
  <c r="I74" i="11"/>
  <c r="I73" i="11"/>
  <c r="J73" i="11" s="1"/>
  <c r="J72" i="11"/>
  <c r="I72" i="11"/>
  <c r="I71" i="11"/>
  <c r="J71" i="11" s="1"/>
  <c r="J70" i="11"/>
  <c r="I70" i="11"/>
  <c r="I69" i="11"/>
  <c r="J69" i="11" s="1"/>
  <c r="J68" i="11"/>
  <c r="I68" i="11"/>
  <c r="J67" i="11"/>
  <c r="I67" i="11"/>
  <c r="J66" i="11"/>
  <c r="I66" i="11"/>
  <c r="I65" i="11"/>
  <c r="J65" i="11" s="1"/>
  <c r="J64" i="11"/>
  <c r="I64" i="11"/>
  <c r="I63" i="11"/>
  <c r="J63" i="11" s="1"/>
  <c r="J62" i="11"/>
  <c r="I62" i="11"/>
  <c r="I61" i="11"/>
  <c r="J61" i="11" s="1"/>
  <c r="J60" i="11"/>
  <c r="I60" i="11"/>
  <c r="J59" i="11"/>
  <c r="I59" i="11"/>
  <c r="J58" i="11"/>
  <c r="I58" i="11"/>
  <c r="I57" i="11"/>
  <c r="J57" i="11" s="1"/>
  <c r="J56" i="11"/>
  <c r="I56" i="11"/>
  <c r="I55" i="11"/>
  <c r="J55" i="11" s="1"/>
  <c r="J54" i="11"/>
  <c r="I54" i="11"/>
  <c r="I53" i="11"/>
  <c r="J53" i="11" s="1"/>
  <c r="J52" i="11"/>
  <c r="I52" i="11"/>
  <c r="J51" i="11"/>
  <c r="I51" i="11"/>
  <c r="J50" i="11"/>
  <c r="I50" i="11"/>
  <c r="I49" i="11"/>
  <c r="J49" i="11" s="1"/>
  <c r="J48" i="11"/>
  <c r="I48" i="11"/>
  <c r="I47" i="11"/>
  <c r="J47" i="11" s="1"/>
  <c r="J46" i="11"/>
  <c r="I46" i="11"/>
  <c r="I45" i="11"/>
  <c r="J45" i="11" s="1"/>
  <c r="J44" i="11"/>
  <c r="I44" i="11"/>
  <c r="J43" i="11"/>
  <c r="I43" i="11"/>
  <c r="J42" i="11"/>
  <c r="I42" i="11"/>
  <c r="I41" i="11"/>
  <c r="J41" i="11" s="1"/>
  <c r="J40" i="11"/>
  <c r="I40" i="11"/>
  <c r="I39" i="11"/>
  <c r="J39" i="11" s="1"/>
  <c r="J38" i="11"/>
  <c r="I38" i="11"/>
  <c r="I37" i="11"/>
  <c r="J37" i="11" s="1"/>
  <c r="J36" i="11"/>
  <c r="I36" i="11"/>
  <c r="J35" i="11"/>
  <c r="I35" i="11"/>
  <c r="J34" i="11"/>
  <c r="I34" i="11"/>
  <c r="I33" i="11"/>
  <c r="J33" i="11" s="1"/>
  <c r="J32" i="11"/>
  <c r="I32" i="11"/>
  <c r="I31" i="11"/>
  <c r="J31" i="11" s="1"/>
  <c r="J30" i="11"/>
  <c r="I30" i="11"/>
  <c r="I29" i="11"/>
  <c r="J29" i="11" s="1"/>
  <c r="J28" i="11"/>
  <c r="I28" i="11"/>
  <c r="J27" i="11"/>
  <c r="I27" i="11"/>
  <c r="J26" i="11"/>
  <c r="I26" i="11"/>
  <c r="I25" i="11"/>
  <c r="J25" i="11" s="1"/>
  <c r="J24" i="11"/>
  <c r="I24" i="11"/>
  <c r="I23" i="11"/>
  <c r="J23" i="11" s="1"/>
  <c r="J22" i="11"/>
  <c r="I22" i="11"/>
  <c r="I21" i="11"/>
  <c r="J21" i="11" s="1"/>
  <c r="J20" i="11"/>
  <c r="I20" i="11"/>
  <c r="J281" i="12" l="1"/>
  <c r="K281" i="12"/>
  <c r="J281" i="11"/>
  <c r="H281" i="10" l="1"/>
  <c r="G281" i="10"/>
  <c r="F281" i="10"/>
  <c r="E281" i="10"/>
  <c r="I280" i="10"/>
  <c r="J280" i="10" s="1"/>
  <c r="I279" i="10"/>
  <c r="J279" i="10" s="1"/>
  <c r="I278" i="10"/>
  <c r="J278" i="10" s="1"/>
  <c r="I277" i="10"/>
  <c r="J277" i="10" s="1"/>
  <c r="I276" i="10"/>
  <c r="J276" i="10" s="1"/>
  <c r="I275" i="10"/>
  <c r="J275" i="10" s="1"/>
  <c r="I274" i="10"/>
  <c r="J274" i="10" s="1"/>
  <c r="I273" i="10"/>
  <c r="J273" i="10" s="1"/>
  <c r="I272" i="10"/>
  <c r="J272" i="10" s="1"/>
  <c r="I271" i="10"/>
  <c r="J271" i="10" s="1"/>
  <c r="I270" i="10"/>
  <c r="J270" i="10" s="1"/>
  <c r="I269" i="10"/>
  <c r="J269" i="10" s="1"/>
  <c r="I268" i="10"/>
  <c r="J268" i="10" s="1"/>
  <c r="I267" i="10"/>
  <c r="J267" i="10" s="1"/>
  <c r="I266" i="10"/>
  <c r="J266" i="10" s="1"/>
  <c r="I265" i="10"/>
  <c r="J265" i="10" s="1"/>
  <c r="I264" i="10"/>
  <c r="J264" i="10" s="1"/>
  <c r="I263" i="10"/>
  <c r="J263" i="10" s="1"/>
  <c r="I262" i="10"/>
  <c r="J262" i="10" s="1"/>
  <c r="I261" i="10"/>
  <c r="J261" i="10" s="1"/>
  <c r="I260" i="10"/>
  <c r="J260" i="10" s="1"/>
  <c r="I259" i="10"/>
  <c r="J259" i="10" s="1"/>
  <c r="I258" i="10"/>
  <c r="J258" i="10" s="1"/>
  <c r="I257" i="10"/>
  <c r="J257" i="10" s="1"/>
  <c r="I256" i="10"/>
  <c r="J256" i="10" s="1"/>
  <c r="I255" i="10"/>
  <c r="J255" i="10" s="1"/>
  <c r="I254" i="10"/>
  <c r="J254" i="10" s="1"/>
  <c r="I253" i="10"/>
  <c r="J253" i="10" s="1"/>
  <c r="I252" i="10"/>
  <c r="J252" i="10" s="1"/>
  <c r="I251" i="10"/>
  <c r="J251" i="10" s="1"/>
  <c r="I250" i="10"/>
  <c r="J250" i="10" s="1"/>
  <c r="I249" i="10"/>
  <c r="J249" i="10" s="1"/>
  <c r="I248" i="10"/>
  <c r="J248" i="10" s="1"/>
  <c r="I247" i="10"/>
  <c r="J247" i="10" s="1"/>
  <c r="I246" i="10"/>
  <c r="J246" i="10" s="1"/>
  <c r="I245" i="10"/>
  <c r="J245" i="10" s="1"/>
  <c r="I244" i="10"/>
  <c r="J244" i="10" s="1"/>
  <c r="I243" i="10"/>
  <c r="J243" i="10" s="1"/>
  <c r="I242" i="10"/>
  <c r="J242" i="10" s="1"/>
  <c r="I241" i="10"/>
  <c r="J241" i="10" s="1"/>
  <c r="I240" i="10"/>
  <c r="J240" i="10" s="1"/>
  <c r="I239" i="10"/>
  <c r="J239" i="10" s="1"/>
  <c r="I238" i="10"/>
  <c r="J238" i="10" s="1"/>
  <c r="I237" i="10"/>
  <c r="J237" i="10" s="1"/>
  <c r="I236" i="10"/>
  <c r="J236" i="10" s="1"/>
  <c r="I235" i="10"/>
  <c r="J235" i="10" s="1"/>
  <c r="I234" i="10"/>
  <c r="J234" i="10" s="1"/>
  <c r="I233" i="10"/>
  <c r="J233" i="10" s="1"/>
  <c r="I232" i="10"/>
  <c r="J232" i="10" s="1"/>
  <c r="I231" i="10"/>
  <c r="J231" i="10" s="1"/>
  <c r="I230" i="10"/>
  <c r="J230" i="10" s="1"/>
  <c r="I229" i="10"/>
  <c r="J229" i="10" s="1"/>
  <c r="I228" i="10"/>
  <c r="J228" i="10" s="1"/>
  <c r="I227" i="10"/>
  <c r="J227" i="10" s="1"/>
  <c r="I226" i="10"/>
  <c r="J226" i="10" s="1"/>
  <c r="I225" i="10"/>
  <c r="J225" i="10" s="1"/>
  <c r="I224" i="10"/>
  <c r="J224" i="10" s="1"/>
  <c r="I223" i="10"/>
  <c r="J223" i="10" s="1"/>
  <c r="I222" i="10"/>
  <c r="J222" i="10" s="1"/>
  <c r="I221" i="10"/>
  <c r="J221" i="10" s="1"/>
  <c r="I220" i="10"/>
  <c r="J220" i="10" s="1"/>
  <c r="I219" i="10"/>
  <c r="J219" i="10" s="1"/>
  <c r="I218" i="10"/>
  <c r="J218" i="10" s="1"/>
  <c r="I217" i="10"/>
  <c r="J217" i="10" s="1"/>
  <c r="I216" i="10"/>
  <c r="J216" i="10" s="1"/>
  <c r="I215" i="10"/>
  <c r="J215" i="10" s="1"/>
  <c r="I214" i="10"/>
  <c r="J214" i="10" s="1"/>
  <c r="I213" i="10"/>
  <c r="J213" i="10" s="1"/>
  <c r="I212" i="10"/>
  <c r="J212" i="10" s="1"/>
  <c r="I211" i="10"/>
  <c r="J211" i="10" s="1"/>
  <c r="I210" i="10"/>
  <c r="J210" i="10" s="1"/>
  <c r="I209" i="10"/>
  <c r="J209" i="10" s="1"/>
  <c r="I208" i="10"/>
  <c r="J208" i="10" s="1"/>
  <c r="I207" i="10"/>
  <c r="J207" i="10" s="1"/>
  <c r="I206" i="10"/>
  <c r="J206" i="10" s="1"/>
  <c r="I205" i="10"/>
  <c r="J205" i="10" s="1"/>
  <c r="I204" i="10"/>
  <c r="J204" i="10" s="1"/>
  <c r="I203" i="10"/>
  <c r="J203" i="10" s="1"/>
  <c r="I202" i="10"/>
  <c r="J202" i="10" s="1"/>
  <c r="I201" i="10"/>
  <c r="J201" i="10" s="1"/>
  <c r="I200" i="10"/>
  <c r="J200" i="10" s="1"/>
  <c r="I199" i="10"/>
  <c r="J199" i="10" s="1"/>
  <c r="I198" i="10"/>
  <c r="J198" i="10" s="1"/>
  <c r="I197" i="10"/>
  <c r="J197" i="10" s="1"/>
  <c r="I196" i="10"/>
  <c r="J196" i="10" s="1"/>
  <c r="I195" i="10"/>
  <c r="J195" i="10" s="1"/>
  <c r="I194" i="10"/>
  <c r="J194" i="10" s="1"/>
  <c r="I193" i="10"/>
  <c r="J193" i="10" s="1"/>
  <c r="I192" i="10"/>
  <c r="J192" i="10" s="1"/>
  <c r="I191" i="10"/>
  <c r="J191" i="10" s="1"/>
  <c r="I190" i="10"/>
  <c r="J190" i="10" s="1"/>
  <c r="I189" i="10"/>
  <c r="J189" i="10" s="1"/>
  <c r="I188" i="10"/>
  <c r="J188" i="10" s="1"/>
  <c r="I187" i="10"/>
  <c r="J187" i="10" s="1"/>
  <c r="I186" i="10"/>
  <c r="J186" i="10" s="1"/>
  <c r="I185" i="10"/>
  <c r="J185" i="10" s="1"/>
  <c r="I184" i="10"/>
  <c r="J184" i="10" s="1"/>
  <c r="I183" i="10"/>
  <c r="J183" i="10" s="1"/>
  <c r="I182" i="10"/>
  <c r="J182" i="10" s="1"/>
  <c r="I181" i="10"/>
  <c r="J181" i="10" s="1"/>
  <c r="I180" i="10"/>
  <c r="J180" i="10" s="1"/>
  <c r="I179" i="10"/>
  <c r="J179" i="10" s="1"/>
  <c r="I178" i="10"/>
  <c r="J178" i="10" s="1"/>
  <c r="I177" i="10"/>
  <c r="J177" i="10" s="1"/>
  <c r="I176" i="10"/>
  <c r="J176" i="10" s="1"/>
  <c r="I175" i="10"/>
  <c r="J175" i="10" s="1"/>
  <c r="I174" i="10"/>
  <c r="J174" i="10" s="1"/>
  <c r="I173" i="10"/>
  <c r="J173" i="10" s="1"/>
  <c r="I172" i="10"/>
  <c r="J172" i="10" s="1"/>
  <c r="I171" i="10"/>
  <c r="J171" i="10" s="1"/>
  <c r="I170" i="10"/>
  <c r="J170" i="10" s="1"/>
  <c r="I169" i="10"/>
  <c r="J169" i="10" s="1"/>
  <c r="I168" i="10"/>
  <c r="J168" i="10" s="1"/>
  <c r="I167" i="10"/>
  <c r="J167" i="10" s="1"/>
  <c r="I166" i="10"/>
  <c r="J166" i="10" s="1"/>
  <c r="I165" i="10"/>
  <c r="J165" i="10" s="1"/>
  <c r="I164" i="10"/>
  <c r="J164" i="10" s="1"/>
  <c r="I163" i="10"/>
  <c r="J163" i="10" s="1"/>
  <c r="I162" i="10"/>
  <c r="J162" i="10" s="1"/>
  <c r="I161" i="10"/>
  <c r="J161" i="10" s="1"/>
  <c r="I160" i="10"/>
  <c r="J160" i="10" s="1"/>
  <c r="I159" i="10"/>
  <c r="J159" i="10" s="1"/>
  <c r="I158" i="10"/>
  <c r="J158" i="10" s="1"/>
  <c r="I157" i="10"/>
  <c r="J157" i="10" s="1"/>
  <c r="I156" i="10"/>
  <c r="J156" i="10" s="1"/>
  <c r="I155" i="10"/>
  <c r="J155" i="10" s="1"/>
  <c r="I154" i="10"/>
  <c r="J154" i="10" s="1"/>
  <c r="I153" i="10"/>
  <c r="J153" i="10" s="1"/>
  <c r="I152" i="10"/>
  <c r="J152" i="10" s="1"/>
  <c r="I151" i="10"/>
  <c r="J151" i="10" s="1"/>
  <c r="I150" i="10"/>
  <c r="J150" i="10" s="1"/>
  <c r="I149" i="10"/>
  <c r="J149" i="10" s="1"/>
  <c r="I148" i="10"/>
  <c r="J148" i="10" s="1"/>
  <c r="I147" i="10"/>
  <c r="J147" i="10" s="1"/>
  <c r="I146" i="10"/>
  <c r="J146" i="10" s="1"/>
  <c r="I145" i="10"/>
  <c r="J145" i="10" s="1"/>
  <c r="I144" i="10"/>
  <c r="J144" i="10" s="1"/>
  <c r="I143" i="10"/>
  <c r="J143" i="10" s="1"/>
  <c r="I142" i="10"/>
  <c r="J142" i="10" s="1"/>
  <c r="I141" i="10"/>
  <c r="J141" i="10" s="1"/>
  <c r="I140" i="10"/>
  <c r="J140" i="10" s="1"/>
  <c r="I139" i="10"/>
  <c r="J139" i="10" s="1"/>
  <c r="I138" i="10"/>
  <c r="J138" i="10" s="1"/>
  <c r="I137" i="10"/>
  <c r="J137" i="10" s="1"/>
  <c r="I136" i="10"/>
  <c r="J136" i="10" s="1"/>
  <c r="I135" i="10"/>
  <c r="J135" i="10" s="1"/>
  <c r="I134" i="10"/>
  <c r="J134" i="10" s="1"/>
  <c r="I133" i="10"/>
  <c r="J133" i="10" s="1"/>
  <c r="I132" i="10"/>
  <c r="J132" i="10" s="1"/>
  <c r="I131" i="10"/>
  <c r="J131" i="10" s="1"/>
  <c r="I130" i="10"/>
  <c r="J130" i="10" s="1"/>
  <c r="I129" i="10"/>
  <c r="J129" i="10" s="1"/>
  <c r="I128" i="10"/>
  <c r="J128" i="10" s="1"/>
  <c r="I127" i="10"/>
  <c r="J127" i="10" s="1"/>
  <c r="I126" i="10"/>
  <c r="J126" i="10" s="1"/>
  <c r="I125" i="10"/>
  <c r="J125" i="10" s="1"/>
  <c r="I124" i="10"/>
  <c r="J124" i="10" s="1"/>
  <c r="I123" i="10"/>
  <c r="J123" i="10" s="1"/>
  <c r="I122" i="10"/>
  <c r="J122" i="10" s="1"/>
  <c r="I121" i="10"/>
  <c r="J121" i="10" s="1"/>
  <c r="I120" i="10"/>
  <c r="J120" i="10" s="1"/>
  <c r="I119" i="10"/>
  <c r="J119" i="10" s="1"/>
  <c r="I118" i="10"/>
  <c r="J118" i="10" s="1"/>
  <c r="I117" i="10"/>
  <c r="J117" i="10" s="1"/>
  <c r="I116" i="10"/>
  <c r="J116" i="10" s="1"/>
  <c r="I115" i="10"/>
  <c r="J115" i="10" s="1"/>
  <c r="I114" i="10"/>
  <c r="J114" i="10" s="1"/>
  <c r="I113" i="10"/>
  <c r="J113" i="10" s="1"/>
  <c r="I112" i="10"/>
  <c r="J112" i="10" s="1"/>
  <c r="I111" i="10"/>
  <c r="J111" i="10" s="1"/>
  <c r="I110" i="10"/>
  <c r="J110" i="10" s="1"/>
  <c r="I109" i="10"/>
  <c r="J109" i="10" s="1"/>
  <c r="I108" i="10"/>
  <c r="J108" i="10" s="1"/>
  <c r="I107" i="10"/>
  <c r="J107" i="10" s="1"/>
  <c r="I106" i="10"/>
  <c r="J106" i="10" s="1"/>
  <c r="I105" i="10"/>
  <c r="J105" i="10" s="1"/>
  <c r="I104" i="10"/>
  <c r="J104" i="10" s="1"/>
  <c r="I103" i="10"/>
  <c r="J103" i="10" s="1"/>
  <c r="I102" i="10"/>
  <c r="J102" i="10" s="1"/>
  <c r="I101" i="10"/>
  <c r="J101" i="10" s="1"/>
  <c r="I100" i="10"/>
  <c r="J100" i="10" s="1"/>
  <c r="I99" i="10"/>
  <c r="J99" i="10" s="1"/>
  <c r="I98" i="10"/>
  <c r="J98" i="10" s="1"/>
  <c r="I97" i="10"/>
  <c r="J97" i="10" s="1"/>
  <c r="I96" i="10"/>
  <c r="J96" i="10" s="1"/>
  <c r="I95" i="10"/>
  <c r="J95" i="10" s="1"/>
  <c r="I94" i="10"/>
  <c r="J94" i="10" s="1"/>
  <c r="I93" i="10"/>
  <c r="J93" i="10" s="1"/>
  <c r="I92" i="10"/>
  <c r="J92" i="10" s="1"/>
  <c r="I91" i="10"/>
  <c r="J91" i="10" s="1"/>
  <c r="I90" i="10"/>
  <c r="J90" i="10" s="1"/>
  <c r="I89" i="10"/>
  <c r="J89" i="10" s="1"/>
  <c r="I88" i="10"/>
  <c r="J88" i="10" s="1"/>
  <c r="I87" i="10"/>
  <c r="J87" i="10" s="1"/>
  <c r="I86" i="10"/>
  <c r="J86" i="10" s="1"/>
  <c r="I85" i="10"/>
  <c r="J85" i="10" s="1"/>
  <c r="I84" i="10"/>
  <c r="J84" i="10" s="1"/>
  <c r="I83" i="10"/>
  <c r="J83" i="10" s="1"/>
  <c r="I82" i="10"/>
  <c r="J82" i="10" s="1"/>
  <c r="I81" i="10"/>
  <c r="J81" i="10" s="1"/>
  <c r="I80" i="10"/>
  <c r="J80" i="10" s="1"/>
  <c r="I79" i="10"/>
  <c r="J79" i="10" s="1"/>
  <c r="I78" i="10"/>
  <c r="J78" i="10" s="1"/>
  <c r="I77" i="10"/>
  <c r="J77" i="10" s="1"/>
  <c r="I76" i="10"/>
  <c r="J76" i="10" s="1"/>
  <c r="I75" i="10"/>
  <c r="J75" i="10" s="1"/>
  <c r="I74" i="10"/>
  <c r="J74" i="10" s="1"/>
  <c r="I73" i="10"/>
  <c r="J73" i="10" s="1"/>
  <c r="I72" i="10"/>
  <c r="J72" i="10" s="1"/>
  <c r="I71" i="10"/>
  <c r="J71" i="10" s="1"/>
  <c r="I70" i="10"/>
  <c r="J70" i="10" s="1"/>
  <c r="I69" i="10"/>
  <c r="J69" i="10" s="1"/>
  <c r="I68" i="10"/>
  <c r="J68" i="10" s="1"/>
  <c r="I67" i="10"/>
  <c r="J67" i="10" s="1"/>
  <c r="I66" i="10"/>
  <c r="J66" i="10" s="1"/>
  <c r="I65" i="10"/>
  <c r="J65" i="10" s="1"/>
  <c r="I64" i="10"/>
  <c r="J64" i="10" s="1"/>
  <c r="I63" i="10"/>
  <c r="J63" i="10" s="1"/>
  <c r="I62" i="10"/>
  <c r="J62" i="10" s="1"/>
  <c r="I61" i="10"/>
  <c r="J61" i="10" s="1"/>
  <c r="I60" i="10"/>
  <c r="J60" i="10" s="1"/>
  <c r="I59" i="10"/>
  <c r="J59" i="10" s="1"/>
  <c r="I58" i="10"/>
  <c r="J58" i="10" s="1"/>
  <c r="I57" i="10"/>
  <c r="J57" i="10" s="1"/>
  <c r="I56" i="10"/>
  <c r="J56" i="10" s="1"/>
  <c r="I55" i="10"/>
  <c r="J55" i="10" s="1"/>
  <c r="I54" i="10"/>
  <c r="J54" i="10" s="1"/>
  <c r="I53" i="10"/>
  <c r="J53" i="10" s="1"/>
  <c r="I52" i="10"/>
  <c r="J52" i="10" s="1"/>
  <c r="I51" i="10"/>
  <c r="J51" i="10" s="1"/>
  <c r="I50" i="10"/>
  <c r="J50" i="10" s="1"/>
  <c r="I49" i="10"/>
  <c r="J49" i="10" s="1"/>
  <c r="I48" i="10"/>
  <c r="J48" i="10" s="1"/>
  <c r="I47" i="10"/>
  <c r="J47" i="10" s="1"/>
  <c r="I46" i="10"/>
  <c r="J46" i="10" s="1"/>
  <c r="I45" i="10"/>
  <c r="J45" i="10" s="1"/>
  <c r="I44" i="10"/>
  <c r="J44" i="10" s="1"/>
  <c r="I43" i="10"/>
  <c r="J43" i="10" s="1"/>
  <c r="I42" i="10"/>
  <c r="J42" i="10" s="1"/>
  <c r="I41" i="10"/>
  <c r="J41" i="10" s="1"/>
  <c r="I40" i="10"/>
  <c r="J40" i="10" s="1"/>
  <c r="I39" i="10"/>
  <c r="J39" i="10" s="1"/>
  <c r="I38" i="10"/>
  <c r="J38" i="10" s="1"/>
  <c r="I37" i="10"/>
  <c r="J37" i="10" s="1"/>
  <c r="I36" i="10"/>
  <c r="J36" i="10" s="1"/>
  <c r="I35" i="10"/>
  <c r="J35" i="10" s="1"/>
  <c r="I34" i="10"/>
  <c r="J34" i="10" s="1"/>
  <c r="I33" i="10"/>
  <c r="J33" i="10" s="1"/>
  <c r="I32" i="10"/>
  <c r="J32" i="10" s="1"/>
  <c r="I31" i="10"/>
  <c r="J31" i="10" s="1"/>
  <c r="I30" i="10"/>
  <c r="J30" i="10" s="1"/>
  <c r="I29" i="10"/>
  <c r="J29" i="10" s="1"/>
  <c r="I28" i="10"/>
  <c r="J28" i="10" s="1"/>
  <c r="I27" i="10"/>
  <c r="J27" i="10" s="1"/>
  <c r="I26" i="10"/>
  <c r="J26" i="10" s="1"/>
  <c r="I25" i="10"/>
  <c r="J25" i="10" s="1"/>
  <c r="I24" i="10"/>
  <c r="J24" i="10" s="1"/>
  <c r="I23" i="10"/>
  <c r="J23" i="10" s="1"/>
  <c r="I22" i="10"/>
  <c r="J22" i="10" s="1"/>
  <c r="I21" i="10"/>
  <c r="J21" i="10" s="1"/>
  <c r="I20" i="10"/>
  <c r="J20" i="10" s="1"/>
  <c r="G19" i="1"/>
  <c r="I281" i="10" l="1"/>
  <c r="J281" i="10"/>
  <c r="H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 Vogt (ADE)</author>
    <author xml:space="preserve">Kim Vogt </author>
  </authors>
  <commentList>
    <comment ref="E18" authorId="0" shapeId="0" xr:uid="{E9641FBB-4050-4D5B-9DBD-9701CC25AE65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6702 allocation chart from F: - column O
</t>
        </r>
      </text>
    </comment>
    <comment ref="F18" authorId="0" shapeId="0" xr:uid="{CDC000F4-E6BF-40E0-B61E-61ED848A38B2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6703 allocation chart from F: - column H
</t>
        </r>
      </text>
    </comment>
    <comment ref="G18" authorId="0" shapeId="0" xr:uid="{70177722-4F42-4CCF-A292-66343DB23815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6710 allocation chart from F: - column K
</t>
        </r>
      </text>
    </comment>
    <comment ref="H18" authorId="0" shapeId="0" xr:uid="{1D74CDAE-D4A0-4C89-ADF5-2DBA449681B9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6704 allocation chart from F: - column H
</t>
        </r>
      </text>
    </comment>
    <comment ref="D139" authorId="1" shapeId="0" xr:uid="{F3E15CB2-8101-466C-B353-133CBFF18318}">
      <text>
        <r>
          <rPr>
            <b/>
            <sz val="9"/>
            <color indexed="81"/>
            <rFont val="Tahoma"/>
            <family val="2"/>
          </rPr>
          <t>Kim Vogt :</t>
        </r>
        <r>
          <rPr>
            <sz val="9"/>
            <color indexed="81"/>
            <rFont val="Tahoma"/>
            <family val="2"/>
          </rPr>
          <t xml:space="preserve">
Formerly Southeast AR Prep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 Vogt (ADE)</author>
    <author xml:space="preserve">Kim Vogt </author>
  </authors>
  <commentList>
    <comment ref="E18" authorId="0" shapeId="0" xr:uid="{9E629352-74D4-497F-9BF8-2CD8F87E7BF0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6702 allocation chart from F: - column O
</t>
        </r>
      </text>
    </comment>
    <comment ref="F18" authorId="0" shapeId="0" xr:uid="{FAFB8386-C4E2-43E5-8164-70E945F734E0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6703 allocation chart from F: - column H
</t>
        </r>
      </text>
    </comment>
    <comment ref="G18" authorId="0" shapeId="0" xr:uid="{323CC850-A24C-45ED-BA9B-0B222E90BF2A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6710 allocation chart from F: - column K
</t>
        </r>
      </text>
    </comment>
    <comment ref="H18" authorId="0" shapeId="0" xr:uid="{1952029A-9930-47C1-8C90-399D6D3F4378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6704 allocation chart from F: - column H
</t>
        </r>
      </text>
    </comment>
    <comment ref="D139" authorId="1" shapeId="0" xr:uid="{50EAC4EC-47A1-47A2-9112-7363C63DADB9}">
      <text>
        <r>
          <rPr>
            <b/>
            <sz val="9"/>
            <color indexed="81"/>
            <rFont val="Tahoma"/>
            <family val="2"/>
          </rPr>
          <t>Kim Vogt :</t>
        </r>
        <r>
          <rPr>
            <sz val="9"/>
            <color indexed="81"/>
            <rFont val="Tahoma"/>
            <family val="2"/>
          </rPr>
          <t xml:space="preserve">
Formerly Southeast AR Prep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 Vogt (ADE)</author>
    <author xml:space="preserve">Kim Vogt </author>
  </authors>
  <commentList>
    <comment ref="E18" authorId="0" shapeId="0" xr:uid="{5EE5039E-1D33-492A-9B35-51F40863DE3B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6702 allocation chart from F: - column O
</t>
        </r>
      </text>
    </comment>
    <comment ref="F18" authorId="0" shapeId="0" xr:uid="{D3BE1445-5947-431E-B1FA-943ADDFF9AB7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6703 allocation chart from F: - column H
</t>
        </r>
      </text>
    </comment>
    <comment ref="G18" authorId="0" shapeId="0" xr:uid="{0EBB3D70-BD7B-4A5E-B1B5-CCDC8A47AF4A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6710 allocation chart from F: - column K
</t>
        </r>
      </text>
    </comment>
    <comment ref="H18" authorId="0" shapeId="0" xr:uid="{93A40E00-5584-4444-9355-DBBE55E1BA24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4/11/22 used Final 6704 allocation chart from F: - column H
</t>
        </r>
      </text>
    </comment>
    <comment ref="D139" authorId="1" shapeId="0" xr:uid="{4862D7C1-967E-47B8-98F2-C27D97AA18E2}">
      <text>
        <r>
          <rPr>
            <b/>
            <sz val="9"/>
            <color indexed="81"/>
            <rFont val="Tahoma"/>
            <family val="2"/>
          </rPr>
          <t>Kim Vogt :</t>
        </r>
        <r>
          <rPr>
            <sz val="9"/>
            <color indexed="81"/>
            <rFont val="Tahoma"/>
            <family val="2"/>
          </rPr>
          <t xml:space="preserve">
Formerly Southeast AR Prep</t>
        </r>
      </text>
    </comment>
  </commentList>
</comments>
</file>

<file path=xl/sharedStrings.xml><?xml version="1.0" encoding="utf-8"?>
<sst xmlns="http://schemas.openxmlformats.org/spreadsheetml/2006/main" count="2558" uniqueCount="845">
  <si>
    <t>Special Education Finance</t>
  </si>
  <si>
    <t>TOTAL</t>
  </si>
  <si>
    <t>PRELIMINARY</t>
  </si>
  <si>
    <t>LEA #</t>
  </si>
  <si>
    <t>DISTRICT</t>
  </si>
  <si>
    <t>15% MAX</t>
  </si>
  <si>
    <t>DeWitt School District</t>
  </si>
  <si>
    <t>Stuttgart School District</t>
  </si>
  <si>
    <t>Crossett School District</t>
  </si>
  <si>
    <t>Hamburg School District</t>
  </si>
  <si>
    <t>Cotter School District</t>
  </si>
  <si>
    <t>Mountain Home School District</t>
  </si>
  <si>
    <t>Norfork School District</t>
  </si>
  <si>
    <t>Bentonville School District</t>
  </si>
  <si>
    <t>Decatur School District</t>
  </si>
  <si>
    <t>Gentry School District</t>
  </si>
  <si>
    <t>Gravette School District</t>
  </si>
  <si>
    <t>Rogers School District</t>
  </si>
  <si>
    <t>Siloam Springs School District</t>
  </si>
  <si>
    <t>Pea Ridge School District</t>
  </si>
  <si>
    <t>Arkansas Arts Academy</t>
  </si>
  <si>
    <t>Arkansas Connections Academy</t>
  </si>
  <si>
    <t>Alpena School District</t>
  </si>
  <si>
    <t>Bergman School District</t>
  </si>
  <si>
    <t>Harrison School District</t>
  </si>
  <si>
    <t>Omaha School District</t>
  </si>
  <si>
    <t>Valley Springs School District</t>
  </si>
  <si>
    <t>Lead Hill School District</t>
  </si>
  <si>
    <t>Hermitage School District</t>
  </si>
  <si>
    <t>Warren School District</t>
  </si>
  <si>
    <t>Hampton School District</t>
  </si>
  <si>
    <t>Berryville School District</t>
  </si>
  <si>
    <t>Eureka Springs School District</t>
  </si>
  <si>
    <t>Green Forest School District</t>
  </si>
  <si>
    <t>Dermott School District</t>
  </si>
  <si>
    <t>Lakeside School District (Chicot Cty)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</si>
  <si>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</si>
  <si>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</si>
  <si>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</si>
  <si>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</si>
  <si>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</si>
  <si>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</si>
  <si>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</si>
  <si>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</si>
  <si>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Woodlawn School District</t>
  </si>
  <si>
    <t>Cleveland County School District</t>
  </si>
  <si>
    <t>Magnolia School District</t>
  </si>
  <si>
    <t>Emerson-Taylor School District</t>
  </si>
  <si>
    <t>Nemo Vista School District</t>
  </si>
  <si>
    <t>Wonderview School District</t>
  </si>
  <si>
    <t>South Conway County School District</t>
  </si>
  <si>
    <t>Bay School District</t>
  </si>
  <si>
    <t>Brookland School District</t>
  </si>
  <si>
    <t>Buffalo Island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</si>
  <si>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</si>
  <si>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</si>
  <si>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</si>
  <si>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</si>
  <si>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</si>
  <si>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</si>
  <si>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</si>
  <si>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Mulberry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</si>
  <si>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</si>
  <si>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</si>
  <si>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</si>
  <si>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</si>
  <si>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</si>
  <si>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</si>
  <si>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</si>
  <si>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</si>
  <si>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</si>
  <si>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Special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</si>
  <si>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</si>
  <si>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</si>
  <si>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</si>
  <si>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</si>
  <si>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</si>
  <si>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Mount Vernon-Enola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</si>
  <si>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</si>
  <si>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</si>
  <si>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</si>
  <si>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</si>
  <si>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</si>
  <si>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</si>
  <si>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</si>
  <si>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 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</si>
  <si>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</si>
  <si>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</si>
  <si>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</si>
  <si>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</si>
  <si>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District (Garland Cty)</t>
  </si>
  <si>
    <t>Mountain Pine School District</t>
  </si>
  <si>
    <t>Poyen School District</t>
  </si>
  <si>
    <t>Sheridan School District</t>
  </si>
  <si>
    <t>Marmaduke School District</t>
  </si>
  <si>
    <t>Greene Cty Technical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</si>
  <si>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</si>
  <si>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</si>
  <si>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</si>
  <si>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</si>
  <si>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</si>
  <si>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</si>
  <si>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</si>
  <si>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</si>
  <si>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</si>
  <si>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</si>
  <si>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</si>
  <si>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</si>
  <si>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</si>
  <si>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Midland School District</t>
  </si>
  <si>
    <t>Cedar Ridge School District</t>
  </si>
  <si>
    <t>Calico Rock School District</t>
  </si>
  <si>
    <t>Melbourne School District</t>
  </si>
  <si>
    <t>Izard Cty Consolidated School District</t>
  </si>
  <si>
    <t>Jackson County School District</t>
  </si>
  <si>
    <t>Pine Bluff School District</t>
  </si>
  <si>
    <t>Watson Chapel School District</t>
  </si>
  <si>
    <t>White Hall School District</t>
  </si>
  <si>
    <t>Department of Corrections</t>
  </si>
  <si>
    <t>Clarksville School District</t>
  </si>
  <si>
    <t>Lamar School District</t>
  </si>
  <si>
    <t>Westside School District (Johnson Cty)</t>
  </si>
  <si>
    <t>Lafayette County School District</t>
  </si>
  <si>
    <t>Hoxie School District</t>
  </si>
  <si>
    <t>Sloan-Hendrix School District</t>
  </si>
  <si>
    <t>Hillcrest School District</t>
  </si>
  <si>
    <t>Lawrence County School District</t>
  </si>
  <si>
    <t>Imboden Area Charter School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</si>
  <si>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</si>
  <si>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</si>
  <si>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</si>
  <si>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</si>
  <si>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</si>
  <si>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</si>
  <si>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</si>
  <si>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</si>
  <si>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</si>
  <si>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</si>
  <si>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</si>
  <si>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</si>
  <si>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</si>
  <si>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</si>
  <si>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 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</si>
  <si>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</si>
  <si>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</si>
  <si>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</si>
  <si>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</si>
  <si>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</si>
  <si>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</si>
  <si>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</si>
  <si>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</si>
  <si>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</si>
  <si>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</si>
  <si>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</si>
  <si>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</si>
  <si>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</si>
  <si>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</si>
  <si>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</si>
  <si>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</si>
  <si>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Bearden School District</t>
  </si>
  <si>
    <t>Camden Fairview School District</t>
  </si>
  <si>
    <t>East End School District</t>
  </si>
  <si>
    <t>Perryville School District</t>
  </si>
  <si>
    <t>Barton-Lexa School District</t>
  </si>
  <si>
    <t>Helena-West Helena School District</t>
  </si>
  <si>
    <t>Marvell School District</t>
  </si>
  <si>
    <t>KIPP Delta Inc.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</si>
  <si>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</si>
  <si>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</si>
  <si>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</si>
  <si>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</si>
  <si>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</si>
  <si>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</si>
  <si>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</si>
  <si>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</si>
  <si>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</si>
  <si>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</si>
  <si>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</si>
  <si>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</si>
  <si>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</si>
  <si>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</si>
  <si>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</si>
  <si>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</si>
  <si>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</si>
  <si>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</si>
  <si>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North Little Rock School District</t>
  </si>
  <si>
    <t>Pulaski County Special School District</t>
  </si>
  <si>
    <t>Academics Plus</t>
  </si>
  <si>
    <t>Lisa Academy</t>
  </si>
  <si>
    <t>Arkansas Virtual Academy</t>
  </si>
  <si>
    <t>eStem Charter School</t>
  </si>
  <si>
    <t>Arkansas School for the Blind</t>
  </si>
  <si>
    <t>Arkansas School for the Deaf</t>
  </si>
  <si>
    <t>Division of Youth Services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</si>
  <si>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</si>
  <si>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</si>
  <si>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</si>
  <si>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</si>
  <si>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</si>
  <si>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</si>
  <si>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</si>
  <si>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</si>
  <si>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</si>
  <si>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</si>
  <si>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</si>
  <si>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</si>
  <si>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</si>
  <si>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</si>
  <si>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</si>
  <si>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Future School of Fort Smith</t>
  </si>
  <si>
    <t>De 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</si>
  <si>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</si>
  <si>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</si>
  <si>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</si>
  <si>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</si>
  <si>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</si>
  <si>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</si>
  <si>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</si>
  <si>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</si>
  <si>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 Huttig School District</t>
  </si>
  <si>
    <t>Clinton School District</t>
  </si>
  <si>
    <t>Shirley School District</t>
  </si>
  <si>
    <t>Elkins School District</t>
  </si>
  <si>
    <t>Farmington School District</t>
  </si>
  <si>
    <t>Fayetteville School District</t>
  </si>
  <si>
    <t>Greenland School District</t>
  </si>
  <si>
    <t>Lincoln Consolidated School District</t>
  </si>
  <si>
    <t>Prairie Grove School District</t>
  </si>
  <si>
    <t>Springdale School District</t>
  </si>
  <si>
    <t>West Fork School District</t>
  </si>
  <si>
    <t>Bald Knob School District</t>
  </si>
  <si>
    <t>Beebe School District</t>
  </si>
  <si>
    <t>Bradford School District</t>
  </si>
  <si>
    <t>White County Central School District</t>
  </si>
  <si>
    <t>Riverview School District</t>
  </si>
  <si>
    <t>Pangburn School District</t>
  </si>
  <si>
    <t>Rose Bud School District</t>
  </si>
  <si>
    <t>Augusta School District</t>
  </si>
  <si>
    <t>McCrory School District</t>
  </si>
  <si>
    <t>Danville School District</t>
  </si>
  <si>
    <t>Dardanelle School District</t>
  </si>
  <si>
    <t>Western Yell County School District</t>
  </si>
  <si>
    <t>Two Rivers School District</t>
  </si>
  <si>
    <t>DUNS #</t>
  </si>
  <si>
    <t>Friendship Aspire Academy Pine Bluff</t>
  </si>
  <si>
    <t>Exalt Academy of Southwest Little Rock</t>
  </si>
  <si>
    <t>Deer-Mt. Judea School District</t>
  </si>
  <si>
    <t>West Side School District (Cleburne Cty)</t>
  </si>
  <si>
    <t>Southside School District (Independence Cty)</t>
  </si>
  <si>
    <t>Harmony Grove School District (Ouachita Cty)</t>
  </si>
  <si>
    <t>Jacksonville North Pulaski School District</t>
  </si>
  <si>
    <t>Harmony Grove School District (Saline Cty)</t>
  </si>
  <si>
    <t>Southside School District (Van Buren Cty)</t>
  </si>
  <si>
    <t>081229773</t>
  </si>
  <si>
    <t>FINAL</t>
  </si>
  <si>
    <t>Friendship Aspire Little Rock</t>
  </si>
  <si>
    <t>081115329</t>
  </si>
  <si>
    <t>Graduate Arkansas</t>
  </si>
  <si>
    <t>055564294</t>
  </si>
  <si>
    <t>079495924</t>
  </si>
  <si>
    <t>Premier High School of Little Rock</t>
  </si>
  <si>
    <t>Premier High School of North Little Rock</t>
  </si>
  <si>
    <t>079993102</t>
  </si>
  <si>
    <t>Program Codes:</t>
  </si>
  <si>
    <t>264 - Voluntary CEIS Carryover</t>
  </si>
  <si>
    <t>265 - Voluntary CEIS Current Year</t>
  </si>
  <si>
    <t>Function:</t>
  </si>
  <si>
    <t>1297 only</t>
  </si>
  <si>
    <t>267 - Required CCEIS Carryover</t>
  </si>
  <si>
    <t>269 - Required CCEIS Current Year</t>
  </si>
  <si>
    <t>Hope Academy</t>
  </si>
  <si>
    <t>Friendship Aspire Academy SE Pine Bluff</t>
  </si>
  <si>
    <t>HAAS Hall Academy</t>
  </si>
  <si>
    <t>CCEIS/CEIS 15% Maximum Amount</t>
  </si>
  <si>
    <t>Prg Code 267</t>
  </si>
  <si>
    <t>21-22 CCEIS</t>
  </si>
  <si>
    <t>H173A210021</t>
  </si>
  <si>
    <t>H027A210018</t>
  </si>
  <si>
    <t>Founders Classical Academy of AR</t>
  </si>
  <si>
    <t>Westside Consolidated School District (Craighead Cty)</t>
  </si>
  <si>
    <t>Arkansas Lighthouse Academies</t>
  </si>
  <si>
    <t>Westwind School for the Performing Arts</t>
  </si>
  <si>
    <t>Premier High School of Springdale</t>
  </si>
  <si>
    <t>Searcy School District</t>
  </si>
  <si>
    <t>ScholarMade Achievement Place</t>
  </si>
  <si>
    <t>092920560</t>
  </si>
  <si>
    <t>Newport School District</t>
  </si>
  <si>
    <t>H027X210018</t>
  </si>
  <si>
    <t>ARP 611</t>
  </si>
  <si>
    <t>ARP 619</t>
  </si>
  <si>
    <t>H173X210021</t>
  </si>
  <si>
    <t>VI-B 611</t>
  </si>
  <si>
    <t>Preschool 619</t>
  </si>
  <si>
    <t>Required</t>
  </si>
  <si>
    <t>FUND 6702</t>
  </si>
  <si>
    <t>FUND 6703</t>
  </si>
  <si>
    <t>FUND 6710</t>
  </si>
  <si>
    <t>FUND 6704</t>
  </si>
  <si>
    <t>On Final CCEIS, use only final allocations, no reserves.</t>
  </si>
  <si>
    <r>
      <t xml:space="preserve">TITLE VI-B </t>
    </r>
    <r>
      <rPr>
        <b/>
        <sz val="9"/>
        <color rgb="FFFF0000"/>
        <rFont val="Arial Black"/>
        <family val="2"/>
      </rPr>
      <t xml:space="preserve">FINAL </t>
    </r>
    <r>
      <rPr>
        <b/>
        <sz val="9"/>
        <rFont val="Arial Black"/>
        <family val="2"/>
      </rPr>
      <t>ALLOCATIONS</t>
    </r>
  </si>
  <si>
    <t>FIN-22-032</t>
  </si>
  <si>
    <t>20-21 Carryover</t>
  </si>
  <si>
    <t>Carryover only</t>
  </si>
  <si>
    <t>21-22 First year</t>
  </si>
  <si>
    <t>Voluntary</t>
  </si>
  <si>
    <t>15% MAX w/Carryover</t>
  </si>
  <si>
    <t>Carryover</t>
  </si>
  <si>
    <t>IDEA 611</t>
  </si>
  <si>
    <t>FY 2022-23</t>
  </si>
  <si>
    <t>KIPP Delta Public Charter</t>
  </si>
  <si>
    <t>UEI</t>
  </si>
  <si>
    <t>JT1KA28JX1D9</t>
  </si>
  <si>
    <t>YM4VMJJHSL23</t>
  </si>
  <si>
    <t>EBJGKNM2H3R5</t>
  </si>
  <si>
    <t>F6QL5MAPTD4</t>
  </si>
  <si>
    <t>W5ADUGE61MA8</t>
  </si>
  <si>
    <t>E6KJETSN2HM5</t>
  </si>
  <si>
    <t>TKH8QUJ8V9J1</t>
  </si>
  <si>
    <t>GPQVFRL3NHG8</t>
  </si>
  <si>
    <t>L4FDMGXQ3L77</t>
  </si>
  <si>
    <t>GMM6S844LXQ9</t>
  </si>
  <si>
    <t>NSY1NQMH9ME6</t>
  </si>
  <si>
    <t>C17WM7R1E686</t>
  </si>
  <si>
    <t>UCNHH1F5KWL4</t>
  </si>
  <si>
    <t>DAAJJ2712636</t>
  </si>
  <si>
    <t>SLXDJWC9K8B3</t>
  </si>
  <si>
    <t>CVJ9XDL6K5C1</t>
  </si>
  <si>
    <t>EALDLJK5NSL4</t>
  </si>
  <si>
    <t>XAGNBLJQN3D4</t>
  </si>
  <si>
    <t>VL1FGRAXAFM1</t>
  </si>
  <si>
    <t>LV1HTXX3JCS7</t>
  </si>
  <si>
    <t>LXDSHFECHN86</t>
  </si>
  <si>
    <t>YFL5P2LKBL85</t>
  </si>
  <si>
    <t>G8KAX7LJ2R37</t>
  </si>
  <si>
    <t>ZMXNCJHEG1N8</t>
  </si>
  <si>
    <t>RVQ9Q84QR3U7</t>
  </si>
  <si>
    <t>K6NGC1C4B547</t>
  </si>
  <si>
    <t>YZS9GY54RRH9</t>
  </si>
  <si>
    <t>DLFWK4R1JRP7</t>
  </si>
  <si>
    <t>RP7FNBAQSJH3</t>
  </si>
  <si>
    <t>ZZ93F6557DJ8</t>
  </si>
  <si>
    <t>JMU5NJ19MFU5</t>
  </si>
  <si>
    <t>KV4HUV18J3Y3</t>
  </si>
  <si>
    <t>EURJE9FFKK18</t>
  </si>
  <si>
    <t>NLL9WGCTXT87</t>
  </si>
  <si>
    <t>L7J3UDMK3M68</t>
  </si>
  <si>
    <t>HDKCP6NEMK88</t>
  </si>
  <si>
    <t>YF4EE4CJGDT9</t>
  </si>
  <si>
    <t>FKM1M6P74XC5</t>
  </si>
  <si>
    <t>WEKGRCKJAWZ9</t>
  </si>
  <si>
    <t>SBYAUCVRF4C3</t>
  </si>
  <si>
    <t>HNQTWJDJLBZ9</t>
  </si>
  <si>
    <t>ECN9L4MP5JM5</t>
  </si>
  <si>
    <t>H4LXFMKUJKN7</t>
  </si>
  <si>
    <t>VN1UPY1RUN39</t>
  </si>
  <si>
    <t>LLR3L5VXGER1</t>
  </si>
  <si>
    <t>K5RVCBV5JKE3</t>
  </si>
  <si>
    <t>FZXTMRKX3T15</t>
  </si>
  <si>
    <t>J2KJMEY2ABY6</t>
  </si>
  <si>
    <t>KQ3CUYCF6BR5</t>
  </si>
  <si>
    <t>MQKENLFKFSU5</t>
  </si>
  <si>
    <t>SLCCG12MJBC8</t>
  </si>
  <si>
    <t>YM8UE8NEWUD7</t>
  </si>
  <si>
    <t>NKY8RCCNKYU5</t>
  </si>
  <si>
    <t>DCXKKNDNU713</t>
  </si>
  <si>
    <t>WJA4NRATEFG3</t>
  </si>
  <si>
    <t>ZFK8RCVSZEC1</t>
  </si>
  <si>
    <t>R8BZNKX9J623</t>
  </si>
  <si>
    <t>FNZKL7MFLPL2</t>
  </si>
  <si>
    <t>K335CDNV81N7</t>
  </si>
  <si>
    <t>VF33R3TY3CA1</t>
  </si>
  <si>
    <t>HJU7J8AY17B3</t>
  </si>
  <si>
    <t>XD3KEWR6VMC5</t>
  </si>
  <si>
    <t>HSD3YB5LJ7L1</t>
  </si>
  <si>
    <t>KE3ZVDVSDYW3</t>
  </si>
  <si>
    <t>MRTPTSJLPBB1</t>
  </si>
  <si>
    <t>N9MQVKAFEAH8</t>
  </si>
  <si>
    <t>J8WkV4SQ3M41</t>
  </si>
  <si>
    <t>KW1&amp;ULJKBXH6</t>
  </si>
  <si>
    <t>LBAALCK8L777</t>
  </si>
  <si>
    <t>LKRAKWVKHFL3</t>
  </si>
  <si>
    <t>L4LVQU64LB36</t>
  </si>
  <si>
    <t>NVN7M512ENR9</t>
  </si>
  <si>
    <t>N6BEVG3AJX25</t>
  </si>
  <si>
    <t>M94TK3DNK225</t>
  </si>
  <si>
    <t>RM4AH5HEVBK3</t>
  </si>
  <si>
    <t>HH8DB62B9UH9</t>
  </si>
  <si>
    <t>FYBFYLDNM3Y5</t>
  </si>
  <si>
    <t>YJTMWQWZMPF5</t>
  </si>
  <si>
    <t>CQNHH637AWA8</t>
  </si>
  <si>
    <t>MQ2EZEJAYFU9</t>
  </si>
  <si>
    <t>L59FWLLYMBN3</t>
  </si>
  <si>
    <t>MVLNSG2ESMH6</t>
  </si>
  <si>
    <t>TWC6YHXAD7K3</t>
  </si>
  <si>
    <t>JP1SNFRDE8F6</t>
  </si>
  <si>
    <t>LLNAHFLK6WC6</t>
  </si>
  <si>
    <t>DX9DJ7SJJ8V7</t>
  </si>
  <si>
    <t>TAYLLF35B2N9</t>
  </si>
  <si>
    <t>LJBSN46Y8HZ4</t>
  </si>
  <si>
    <t>SJ2LKCD4CN27</t>
  </si>
  <si>
    <t>W62NV2TJLQ37</t>
  </si>
  <si>
    <t>JW4DJPNVPGM7</t>
  </si>
  <si>
    <t>MVD1GX2PAJU8</t>
  </si>
  <si>
    <t>HXMSKJLCM5A5</t>
  </si>
  <si>
    <t>MNKAZ8D6BMN5</t>
  </si>
  <si>
    <t>NMBEWDCGJMZ1</t>
  </si>
  <si>
    <t>L5LHMTX9F135</t>
  </si>
  <si>
    <t>M6QEK92SSKU8</t>
  </si>
  <si>
    <t>MKABVMLMKMU5</t>
  </si>
  <si>
    <t>CPJFE42VKWK3</t>
  </si>
  <si>
    <t>SXSLNJPHGBK6</t>
  </si>
  <si>
    <t>LUDTXDDSJ8M8</t>
  </si>
  <si>
    <t>CCAZHJBBHNM4</t>
  </si>
  <si>
    <t>DY3VHC8NS5A1</t>
  </si>
  <si>
    <t>FE9SSPUMX6Q3</t>
  </si>
  <si>
    <t>FWM1EK8AUKB1</t>
  </si>
  <si>
    <t>KGBSXF4BMQK7</t>
  </si>
  <si>
    <t>PWLMVF3N95N8</t>
  </si>
  <si>
    <t>DVBLUJ669LH6</t>
  </si>
  <si>
    <t>CA7JSD5VJM89</t>
  </si>
  <si>
    <t>DNUNZEXNP347</t>
  </si>
  <si>
    <t>JDUUND1NSJJ6</t>
  </si>
  <si>
    <t>MU2WBC5GHKB4</t>
  </si>
  <si>
    <t>E5MCMR6ZPH84</t>
  </si>
  <si>
    <t>W5SDGHZBC7A8</t>
  </si>
  <si>
    <t>HDH1DF4N2SF8</t>
  </si>
  <si>
    <t>GGYYGNDF4F85</t>
  </si>
  <si>
    <t>EEJTB7C3X513</t>
  </si>
  <si>
    <t>MMCGYXTUNB61</t>
  </si>
  <si>
    <t>DMKCKTMJWMQ5</t>
  </si>
  <si>
    <t>TT2UAYZMKM43</t>
  </si>
  <si>
    <t>MZMRJG8M2MA3</t>
  </si>
  <si>
    <t>MFCUTR1LQ4F3</t>
  </si>
  <si>
    <t>JUMHM2LUFP72</t>
  </si>
  <si>
    <t>TQBJRHLJSJ79</t>
  </si>
  <si>
    <t>F4GMJZJWRK66</t>
  </si>
  <si>
    <t>D151WYS479J7</t>
  </si>
  <si>
    <t>KDBCWKFD9161</t>
  </si>
  <si>
    <t>JJX3V26RSVN5</t>
  </si>
  <si>
    <t>HW1TGGK52FE1</t>
  </si>
  <si>
    <t>GN3XLJJZ7CJ9</t>
  </si>
  <si>
    <t>JDC2QMHEBCT7</t>
  </si>
  <si>
    <t>N4NUJVNNXD45</t>
  </si>
  <si>
    <t>QCGDJH6YBNK5</t>
  </si>
  <si>
    <t>NWSHWH1MCL73</t>
  </si>
  <si>
    <t>WMT4A7D99WF6</t>
  </si>
  <si>
    <t>JJ1AK2P6BK85</t>
  </si>
  <si>
    <t>Q7RHL32DWVN5</t>
  </si>
  <si>
    <t>XGYQRDL74EU5</t>
  </si>
  <si>
    <t>J5G3T9RMMM53</t>
  </si>
  <si>
    <t>U3DJV8DLNWM6</t>
  </si>
  <si>
    <t>HNY5TVEW7TN4</t>
  </si>
  <si>
    <t>GM38JLY696M9</t>
  </si>
  <si>
    <t>RKLDVK3GW6J3</t>
  </si>
  <si>
    <t>VH7RLL5SYAJ3</t>
  </si>
  <si>
    <t>JL12BCNPL4E3</t>
  </si>
  <si>
    <t>GWGNQEQKHH57</t>
  </si>
  <si>
    <t>DK9KYEZRTPQ5</t>
  </si>
  <si>
    <t>LD82NNDGKLM7</t>
  </si>
  <si>
    <t>TC28KHLXCBG1</t>
  </si>
  <si>
    <t>J1LWQMK6S6M7</t>
  </si>
  <si>
    <t>FVF5MPWQNPB3</t>
  </si>
  <si>
    <t>K933NNJSYVL1</t>
  </si>
  <si>
    <t>FLKNPK72KXV2</t>
  </si>
  <si>
    <t>E546NLJ77E55</t>
  </si>
  <si>
    <t>NK9PNS9KNL79</t>
  </si>
  <si>
    <t>ZJG7ST6NKM16</t>
  </si>
  <si>
    <t>MLPRBE5RV9J5</t>
  </si>
  <si>
    <t>M4U5KUH49591</t>
  </si>
  <si>
    <t>EBWMMLQ4DUS5</t>
  </si>
  <si>
    <t>PCLDSXXJ8BF3</t>
  </si>
  <si>
    <t>KBCPLE65N5E3</t>
  </si>
  <si>
    <t>K33RE9WQKE31</t>
  </si>
  <si>
    <t>UGRFZ4SEMJS1</t>
  </si>
  <si>
    <t>TLVCD6LK3KF7</t>
  </si>
  <si>
    <t>GH84NL4PY1L9</t>
  </si>
  <si>
    <t>TYFGMKSMNTMS5</t>
  </si>
  <si>
    <t>FNN2YZY9X6D3</t>
  </si>
  <si>
    <t>J8QWMPM9J7T8</t>
  </si>
  <si>
    <t>FE14GD46LJ65</t>
  </si>
  <si>
    <t>W4YTC26PL3F6</t>
  </si>
  <si>
    <t>ECJUCDJH2JV1</t>
  </si>
  <si>
    <t>VUJTM59NJL93</t>
  </si>
  <si>
    <t>TJLLC5FM9U8</t>
  </si>
  <si>
    <t>YFP7MWZZB6G4</t>
  </si>
  <si>
    <t>NJKKB72QM73</t>
  </si>
  <si>
    <t>M8HUJ6QXXE27</t>
  </si>
  <si>
    <t>CEPYZ3JPKJ36</t>
  </si>
  <si>
    <t>H9AFHK3QQRY5</t>
  </si>
  <si>
    <t>K5P5JEF5N742</t>
  </si>
  <si>
    <t>NLLLWDTHJP19</t>
  </si>
  <si>
    <t>W7X7HBA6T7J3</t>
  </si>
  <si>
    <t>P1L4KG2H3Z67</t>
  </si>
  <si>
    <t>JPDLCRLUHND7</t>
  </si>
  <si>
    <t>DNZMJELEEKE4</t>
  </si>
  <si>
    <t>V5JSP21N98U5</t>
  </si>
  <si>
    <t>TR3FC6CHN6K8</t>
  </si>
  <si>
    <t>FCBFNM6MDNE3</t>
  </si>
  <si>
    <t>JN2ELBGE7KQ7</t>
  </si>
  <si>
    <t>KW47C1FWHR71</t>
  </si>
  <si>
    <t>GDYBLHGJ5JQ7</t>
  </si>
  <si>
    <t>CXWAYNHRGJH1</t>
  </si>
  <si>
    <t>CNB8HM8UE859</t>
  </si>
  <si>
    <t>MLZAFR1W6NM9</t>
  </si>
  <si>
    <t>HA3SGAMUQEF3</t>
  </si>
  <si>
    <t>XPM5MQ2MPVD5</t>
  </si>
  <si>
    <t>VJWCLKLTYLU9</t>
  </si>
  <si>
    <t>QUCDW2VK8FH5</t>
  </si>
  <si>
    <t>J77FEQB4H8J4</t>
  </si>
  <si>
    <t>H5BCK6CWN2M9</t>
  </si>
  <si>
    <t>M7NJJPF736N3</t>
  </si>
  <si>
    <t>NL46K6H6JAM5</t>
  </si>
  <si>
    <t>TMNLFMM5R2H6</t>
  </si>
  <si>
    <t>LSM7KYQQCVY5</t>
  </si>
  <si>
    <t>K37MZYKNKL68</t>
  </si>
  <si>
    <t>MAAETULQ5LK4</t>
  </si>
  <si>
    <t>Z48EE9M6RD61</t>
  </si>
  <si>
    <t>E2JMKMHHPXU6</t>
  </si>
  <si>
    <t>RNQJWSLEJ4E5</t>
  </si>
  <si>
    <t>WQW6DPH3NJY3</t>
  </si>
  <si>
    <t>VDGNMGZKLPW3</t>
  </si>
  <si>
    <t>MWJME6VC64L5</t>
  </si>
  <si>
    <t>FAFPGD7BKN63</t>
  </si>
  <si>
    <t>DM5MYUCEFYF4</t>
  </si>
  <si>
    <t>PW8VK1L9KJV5</t>
  </si>
  <si>
    <t>GKK7E7LS8GR8</t>
  </si>
  <si>
    <t>SN9MZ2WCKZK1</t>
  </si>
  <si>
    <t>ZHMMW6LB1GD6</t>
  </si>
  <si>
    <t>LLB9Y8DK1RJ6</t>
  </si>
  <si>
    <t>WSD9WRJNLHW5</t>
  </si>
  <si>
    <t>JDKAHKEMDUX3</t>
  </si>
  <si>
    <t>XLYJX8LHHNE7</t>
  </si>
  <si>
    <t>UBV4P5LDJTM5</t>
  </si>
  <si>
    <t>MH4NM9JM1C91</t>
  </si>
  <si>
    <t>TXXFB41NDG46</t>
  </si>
  <si>
    <t>JLP7BMWCKJZ8</t>
  </si>
  <si>
    <t>D216K5XN3SZ3</t>
  </si>
  <si>
    <t>KXNCTPLT9LL5</t>
  </si>
  <si>
    <t>LCXMAQLXHKA9</t>
  </si>
  <si>
    <t>MBTGZAN5RYQ3</t>
  </si>
  <si>
    <t>V2KLUNWKN875</t>
  </si>
  <si>
    <t>V41MCBXWELB5</t>
  </si>
  <si>
    <t>UXQTB13V4KD5</t>
  </si>
  <si>
    <t>VPQNBVETHWT3</t>
  </si>
  <si>
    <t>EHNJJ7753N38</t>
  </si>
  <si>
    <t>S85FKU9EF5D9</t>
  </si>
  <si>
    <t>GMJHLDJFTBU8</t>
  </si>
  <si>
    <t>ZJKVDUMLZJ69</t>
  </si>
  <si>
    <t>EKWJB5CHDDE5</t>
  </si>
  <si>
    <t>NX9KD42HMK63</t>
  </si>
  <si>
    <t>Z8RTWFAGN8E1</t>
  </si>
  <si>
    <t>TXKTQC48R4M5</t>
  </si>
  <si>
    <t>Y1GUR2JJCH18</t>
  </si>
  <si>
    <t>M38KA5FSLEN6</t>
  </si>
  <si>
    <t>HJREKJKN39A7</t>
  </si>
  <si>
    <t>LL&amp;YF2AD94F5</t>
  </si>
  <si>
    <t>LQLHJPXPEZX3</t>
  </si>
  <si>
    <t>NAFPKEKDRK33</t>
  </si>
  <si>
    <t>JE6THF33JZ26</t>
  </si>
  <si>
    <t>J2UBT2TJ2GV1</t>
  </si>
  <si>
    <t>NZYCYLAV7N29</t>
  </si>
  <si>
    <t>CAKELEHFTR16</t>
  </si>
  <si>
    <t>QU3SVJN18FG8</t>
  </si>
  <si>
    <t>HN79PDLALGF3</t>
  </si>
  <si>
    <t>QMGDDA7ANBW1</t>
  </si>
  <si>
    <t>FFB6EQLJ1KP3</t>
  </si>
  <si>
    <t>QQ3KFYQEF2K1</t>
  </si>
  <si>
    <t>UH3VCMCRB6Q1</t>
  </si>
  <si>
    <t>L3PNDJED6WJ5</t>
  </si>
  <si>
    <t>NNM5VQ3S1LE5</t>
  </si>
  <si>
    <t>H027A230018</t>
  </si>
  <si>
    <t>FIN-24-003</t>
  </si>
  <si>
    <t>FY 2023-24</t>
  </si>
  <si>
    <t>Arkansas Military &amp; First Responders Academy</t>
  </si>
  <si>
    <t>IDEA 611 (6702)</t>
  </si>
  <si>
    <t>Preschool 619 (6710)</t>
  </si>
  <si>
    <t>H173A230021</t>
  </si>
  <si>
    <t>23-24 CCEIS</t>
  </si>
  <si>
    <t>0446700</t>
  </si>
  <si>
    <t>WLZ1XW1LVMS3</t>
  </si>
  <si>
    <t>0448700</t>
  </si>
  <si>
    <t>YMP1D6TFEEB9</t>
  </si>
  <si>
    <t>KEWFW5CVY6R8</t>
  </si>
  <si>
    <t>QNZ9XT251KR4</t>
  </si>
  <si>
    <t>FY 2024-25</t>
  </si>
  <si>
    <t>H027A240018</t>
  </si>
  <si>
    <t>H173A240021</t>
  </si>
  <si>
    <t>24-25 CCEIS</t>
  </si>
  <si>
    <t>KUYVFL1HJS16</t>
  </si>
  <si>
    <t>LL7YF2AD94F5</t>
  </si>
  <si>
    <t>School for Advanced Studies NWA</t>
  </si>
  <si>
    <t>Garfield Scholars Academy</t>
  </si>
  <si>
    <t>Academies of Math &amp; Science</t>
  </si>
  <si>
    <t>Institute for the Creative Arts</t>
  </si>
  <si>
    <r>
      <t>IDEA</t>
    </r>
    <r>
      <rPr>
        <b/>
        <sz val="9"/>
        <color rgb="FFFF0000"/>
        <rFont val="Arial Black"/>
        <family val="2"/>
      </rPr>
      <t xml:space="preserve"> FINAL</t>
    </r>
    <r>
      <rPr>
        <b/>
        <sz val="9"/>
        <rFont val="Arial Black"/>
        <family val="2"/>
      </rPr>
      <t xml:space="preserve"> ALLOCATIONS</t>
    </r>
  </si>
  <si>
    <r>
      <t xml:space="preserve">IDEA </t>
    </r>
    <r>
      <rPr>
        <b/>
        <sz val="9"/>
        <color rgb="FFFF0000"/>
        <rFont val="Arial Black"/>
        <family val="2"/>
      </rPr>
      <t xml:space="preserve">FINAL </t>
    </r>
    <r>
      <rPr>
        <b/>
        <sz val="9"/>
        <rFont val="Arial Black"/>
        <family val="2"/>
      </rPr>
      <t xml:space="preserve"> ALLOCATIONS</t>
    </r>
  </si>
  <si>
    <t>DEWITT SCHOOL DISTRICT</t>
  </si>
  <si>
    <t>STUTTGART SCHOOL DISTRICT</t>
  </si>
  <si>
    <t>CROSSETT SCHOOL DISTRICT</t>
  </si>
  <si>
    <t>HAMBURG SCHOOL DISTRICT</t>
  </si>
  <si>
    <t>COTTER SCHOOL DISTRICT</t>
  </si>
  <si>
    <t>MOUNTAIN HOME SCHOOL DISTRICT</t>
  </si>
  <si>
    <t>NORFORK SCHOOL DISTRICT</t>
  </si>
  <si>
    <t>BENTONVILLE SCHOOL DISTRICT</t>
  </si>
  <si>
    <t>DECATUR SCHOOL DISTRICT</t>
  </si>
  <si>
    <t>GENTRY SCHOOL DISTRICT</t>
  </si>
  <si>
    <t>GRAVETTE SCHOOL DISTRICT</t>
  </si>
  <si>
    <t>ROGERS SCHOOL DISTRICT</t>
  </si>
  <si>
    <t>SILOAM SPRINGS SCHOOL DISTRICT</t>
  </si>
  <si>
    <t>PEA RIDGE SCHOOL DISTRICT</t>
  </si>
  <si>
    <t>ARKANSAS ARTS ACADEMY</t>
  </si>
  <si>
    <t>FOUNDERS CLASSICAL ACADEMIES OF ARKANSAS</t>
  </si>
  <si>
    <t>ARKANSAS CONNECTIONS ACADEMY</t>
  </si>
  <si>
    <t>ALPENA SCHOOL DISTRICT</t>
  </si>
  <si>
    <t>BERGMAN SCHOOL DISTRICT</t>
  </si>
  <si>
    <t>HARRISON SCHOOL DISTRICT</t>
  </si>
  <si>
    <t>OMAHA SCHOOL DISTRICT</t>
  </si>
  <si>
    <t>VALLEY SPRINGS SCHOOL DISTRICT</t>
  </si>
  <si>
    <t>LEAD HILL SCHOOL DISTRICT</t>
  </si>
  <si>
    <t>HERMITAGE SCHOOL DISTRICT</t>
  </si>
  <si>
    <t>WARREN SCHOOL DISTRICT</t>
  </si>
  <si>
    <t>HAMPTON SCHOOL DISTRICT</t>
  </si>
  <si>
    <t>BERRYVILLE SCHOOL DISTRICT</t>
  </si>
  <si>
    <t>EUREKA SPRINGS SCHOOL DISTRICT</t>
  </si>
  <si>
    <t>GREEN FOREST SCHOOL DISTRICT</t>
  </si>
  <si>
    <t>DERMOTT SCHOOL DISTRICT</t>
  </si>
  <si>
    <t>LAKESIDE SCHOOL DISTRICT (CHICOT)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</si>
  <si>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</si>
  <si>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</si>
  <si>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</si>
  <si>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</si>
  <si>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</si>
  <si>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</si>
  <si>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</si>
  <si>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</si>
  <si>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WEST SIDE SCHOOL DISTRICT (CLEBURNE)</t>
  </si>
  <si>
    <t>WOODLAWN SCHOOL DISTRICT</t>
  </si>
  <si>
    <t>CLEVELAND COUNTY SCHOOL DISTRICT</t>
  </si>
  <si>
    <t>MAGNOLIA SCHOOL DISTRICT</t>
  </si>
  <si>
    <t>EMERSON-TAYLOR-BRADLEY SCHOOL DISTRICT</t>
  </si>
  <si>
    <t>NEMO VISTA SCHOOL DISTRICT</t>
  </si>
  <si>
    <t>WONDERVIEW SCHOOL DISTRICT</t>
  </si>
  <si>
    <t>SOUTH CONWAY COUNTY SCHOOL DISTRICT</t>
  </si>
  <si>
    <t>BAY SCHOOL DISTRICT</t>
  </si>
  <si>
    <t>WESTSIDE SCHOOL DISTRICT (CRAIGHEAD)</t>
  </si>
  <si>
    <t>BROOKLAND SCHOOL DISTRICT</t>
  </si>
  <si>
    <t>BUFFALO IS.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</si>
  <si>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</si>
  <si>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</si>
  <si>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</si>
  <si>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</si>
  <si>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</si>
  <si>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</si>
  <si>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</si>
  <si>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MULBERRY PLEASANT VIEW BI-COUNTY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</si>
  <si>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</si>
  <si>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</si>
  <si>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</si>
  <si>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</si>
  <si>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</si>
  <si>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</si>
  <si>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</si>
  <si>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</si>
  <si>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</si>
  <si>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</si>
  <si>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</si>
  <si>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</si>
  <si>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</si>
  <si>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</si>
  <si>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</si>
  <si>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MT. VERNON/ENOLA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</si>
  <si>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</si>
  <si>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</si>
  <si>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</si>
  <si>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</si>
  <si>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</si>
  <si>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</si>
  <si>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</si>
  <si>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CUTTER-MORNING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</si>
  <si>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</si>
  <si>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</si>
  <si>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</si>
  <si>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</si>
  <si>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DIST(GARLAND)</t>
  </si>
  <si>
    <t>MOUNTAIN PINE SCHOOL DISTRICT</t>
  </si>
  <si>
    <t>POYEN SCHOOL DISTRICT</t>
  </si>
  <si>
    <t>SHERIDAN SCHOOL DISTRICT</t>
  </si>
  <si>
    <t>MARMADUKE SCHOOL DISTRICT</t>
  </si>
  <si>
    <t>GREENE CO. TECH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</si>
  <si>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</si>
  <si>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</si>
  <si>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</si>
  <si>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</si>
  <si>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</si>
  <si>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</si>
  <si>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</si>
  <si>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</si>
  <si>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</si>
  <si>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</si>
  <si>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</si>
  <si>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</si>
  <si>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</si>
  <si>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SOUTHSIDE SCHOOL DISTRICT (INDEPENDENCE)</t>
  </si>
  <si>
    <t>MIDLAND SCHOOL DISTRICT</t>
  </si>
  <si>
    <t>CEDAR RIDGE SCHOOL DISTRICT</t>
  </si>
  <si>
    <t>CALICO ROCK SCHOOL DISTRICT</t>
  </si>
  <si>
    <t>MELBOURNE SCHOOL DISTRICT</t>
  </si>
  <si>
    <t>IZARD COUNTY CONSOLIDATED SCHOOL DISTRICT</t>
  </si>
  <si>
    <t>NEWPORT SCHOOL DISTRICT</t>
  </si>
  <si>
    <t>JACKSON CO. SCHOOL DISTRICT</t>
  </si>
  <si>
    <t>PINE BLUFF SCHOOL DISTRICT</t>
  </si>
  <si>
    <t>WATSON CHAPEL SCHOOL DISTRICT</t>
  </si>
  <si>
    <t>WHITE HALL SCHOOL DISTRICT</t>
  </si>
  <si>
    <t>FRIENDSHIP ASPIRE PINE BLUFF</t>
  </si>
  <si>
    <t>CLARKSVILLE SCHOOL DISTRICT</t>
  </si>
  <si>
    <t>LAMAR SCHOOL DISTRICT</t>
  </si>
  <si>
    <t>WESTSIDE SCHOOL DISTRICT (JOHNSON)</t>
  </si>
  <si>
    <t>LAFAYETTE COUNTY SCHOOL DISTRICT</t>
  </si>
  <si>
    <t>HOXIE SCHOOL DISTRICT</t>
  </si>
  <si>
    <t>SLOAN-HENDRIX SCHOOL DISTRICT</t>
  </si>
  <si>
    <t>HILLCREST SCHOOL DISTRICT</t>
  </si>
  <si>
    <t>LAWRENCE CO. SCHOOL DISTRICT</t>
  </si>
  <si>
    <t>IMBODEN CHARTER SCHOOL DISTRICT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</si>
  <si>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</si>
  <si>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</si>
  <si>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</si>
  <si>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</si>
  <si>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</si>
  <si>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</si>
  <si>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</si>
  <si>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</si>
  <si>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</si>
  <si>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</si>
  <si>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</si>
  <si>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</si>
  <si>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</si>
  <si>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</si>
  <si>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YELLVILLE-SUMMIT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</si>
  <si>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</si>
  <si>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</si>
  <si>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</si>
  <si>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</si>
  <si>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</si>
  <si>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</si>
  <si>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</si>
  <si>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</si>
  <si>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</si>
  <si>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</si>
  <si>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</si>
  <si>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</si>
  <si>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</si>
  <si>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</si>
  <si>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</si>
  <si>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</si>
  <si>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DEER/MT. JUDEA SCHOOL DISTRICT</t>
  </si>
  <si>
    <t>BEARDEN SCHOOL DISTRICT</t>
  </si>
  <si>
    <t>CAMDEN FAIRVIEW SCHOOL DISTRICT</t>
  </si>
  <si>
    <t>HARMONY GROVE SCHOOL DISTRICT (OUACHITA)</t>
  </si>
  <si>
    <t>EAST END SCHOOL DISTRICT</t>
  </si>
  <si>
    <t>PERRYVILLE SCHOOL DISTRICT</t>
  </si>
  <si>
    <t>BARTON-LEXA SCHOOL DISTRICT</t>
  </si>
  <si>
    <t>HELENA/ W. HELENA SCHOOL DISTRICT</t>
  </si>
  <si>
    <t>MARVELL-ELAINE SCHOOL DISTRICT</t>
  </si>
  <si>
    <t>KIPP DELTA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</si>
  <si>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</si>
  <si>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</si>
  <si>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</si>
  <si>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</si>
  <si>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</si>
  <si>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</si>
  <si>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</si>
  <si>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</si>
  <si>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</si>
  <si>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</si>
  <si>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</si>
  <si>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</si>
  <si>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</si>
  <si>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</si>
  <si>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</si>
  <si>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</si>
  <si>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</si>
  <si>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</si>
  <si>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N. LITTLE ROCK SCHOOL DISTRICT</t>
  </si>
  <si>
    <t>PULASKI CO. SPECIAL SCHOOL DISTRICT</t>
  </si>
  <si>
    <t>JACKSONVILLE NORTH PULASKI SCHOOL DISTRICT</t>
  </si>
  <si>
    <t>ACADEMIC PLUS CHARTER SCHOOL</t>
  </si>
  <si>
    <t>LISA ACADEMY</t>
  </si>
  <si>
    <t>ESTEM PUBLIC CHARTER SCHOOL</t>
  </si>
  <si>
    <t>ARKANSAS LIGHTHOUSE ACADEMIES</t>
  </si>
  <si>
    <t>EXALT ACADEMY OF SOUTHWEST LITTLE ROCK</t>
  </si>
  <si>
    <t>SCHOLARMADE</t>
  </si>
  <si>
    <t>ACADEMIES OF MATH &amp; SCIENCE</t>
  </si>
  <si>
    <t>ARKANSAS SCHOOL FOR THE BLIND</t>
  </si>
  <si>
    <t>ARKANSAS SCHOOL FOR THE DEAF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</si>
  <si>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</si>
  <si>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</si>
  <si>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</si>
  <si>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</si>
  <si>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</si>
  <si>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</si>
  <si>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</si>
  <si>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HARMONY GROVE SCH DIST(SALINE)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</si>
  <si>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</si>
  <si>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</si>
  <si>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</si>
  <si>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</si>
  <si>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</si>
  <si>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</si>
  <si>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</si>
  <si>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</si>
  <si>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DEQUEEN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</si>
  <si>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</si>
  <si>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</si>
  <si>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</si>
  <si>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</si>
  <si>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</si>
  <si>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</si>
  <si>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</si>
  <si>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</si>
  <si>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STRONG-HUTTIG SCHOOL DISTRICT</t>
  </si>
  <si>
    <t>CLINTON SCHOOL DISTRICT</t>
  </si>
  <si>
    <t>SHIRLEY SCHOOL DISTRICT</t>
  </si>
  <si>
    <t>SOUTH SIDE SCH DIST(VANBUREN)</t>
  </si>
  <si>
    <t>ELKINS SCHOOL DISTRICT</t>
  </si>
  <si>
    <t>FARMINGTON SCHOOL DISTRICT</t>
  </si>
  <si>
    <t>FAYETTEVILLE SCHOOL DISTRICT</t>
  </si>
  <si>
    <t>GREENLAND SCHOOL DISTRICT</t>
  </si>
  <si>
    <t>LINCOLN SCHOOL DISTRICT</t>
  </si>
  <si>
    <t>PRAIRIE GROVE SCHOOL DISTRICT</t>
  </si>
  <si>
    <t>SPRINGDALE SCHOOL DISTRICT</t>
  </si>
  <si>
    <t>WEST FORK SCHOOL DISTRICT</t>
  </si>
  <si>
    <t>BALD KNOB SCHOOL DISTRICT</t>
  </si>
  <si>
    <t>BEEBE SCHOOL DISTRICT</t>
  </si>
  <si>
    <t>BRADFORD SCHOOL DISTRICT</t>
  </si>
  <si>
    <t>WHITE CO. CENTRAL SCHOOL DISTRICT</t>
  </si>
  <si>
    <t>RIVERVIEW SCHOOL DISTRICT</t>
  </si>
  <si>
    <t>PANGBURN SCHOOL DISTRICT</t>
  </si>
  <si>
    <t>ROSE BUD SCHOOL DISTRICT</t>
  </si>
  <si>
    <t>SEARCY SCHOOL DISTRICT</t>
  </si>
  <si>
    <t>AUGUSTA SCHOOL DISTRICT</t>
  </si>
  <si>
    <t>MCCRORY SCHOOL DISTRICT</t>
  </si>
  <si>
    <t>DANVILLE SCHOOL DISTRICT</t>
  </si>
  <si>
    <t>DARDANELLE SCHOOL DISTRICT</t>
  </si>
  <si>
    <t>WESTERN YELL CO. SCHOOL DISTRICT</t>
  </si>
  <si>
    <t>TWO RIVERS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</si>
</sst>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##0;###0"/>
    <numFmt numFmtId="166" formatCode="000000000"/>
    <numFmt numFmtId="167" formatCode="00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Black"/>
      <family val="2"/>
    </font>
    <font>
      <b/>
      <sz val="9"/>
      <color rgb="FFFF0000"/>
      <name val="Arial Black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4" borderId="0" applyNumberFormat="0" applyBorder="0" applyAlignment="0" applyProtection="0"/>
    <xf numFmtId="43" fontId="9" fillId="0" borderId="0" applyFont="0" applyFill="0" applyBorder="0" applyAlignment="0" applyProtection="0"/>
    <xf numFmtId="0" fontId="13" fillId="0" borderId="0"/>
  </cellStyleXfs>
  <cellXfs count="131">
    <xf numFmtId="0" fontId="0" fillId="0" borderId="0" xfId="0"/>
    <xf numFmtId="0" fontId="1" fillId="0" borderId="7" xfId="0" applyFont="1" applyBorder="1" applyAlignment="1">
      <alignment horizontal="center"/>
    </xf>
    <xf numFmtId="44" fontId="1" fillId="0" borderId="0" xfId="0" applyNumberFormat="1" applyFont="1"/>
    <xf numFmtId="44" fontId="8" fillId="0" borderId="0" xfId="0" applyNumberFormat="1" applyFont="1"/>
    <xf numFmtId="44" fontId="8" fillId="0" borderId="6" xfId="2" applyNumberFormat="1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9" xfId="0" applyFont="1" applyBorder="1"/>
    <xf numFmtId="9" fontId="1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1" fillId="3" borderId="13" xfId="0" applyFont="1" applyFill="1" applyBorder="1" applyAlignment="1">
      <alignment horizontal="center"/>
    </xf>
    <xf numFmtId="0" fontId="1" fillId="0" borderId="14" xfId="0" applyFont="1" applyBorder="1"/>
    <xf numFmtId="0" fontId="1" fillId="3" borderId="15" xfId="0" applyFont="1" applyFill="1" applyBorder="1" applyAlignment="1">
      <alignment horizontal="center"/>
    </xf>
    <xf numFmtId="0" fontId="0" fillId="0" borderId="16" xfId="0" applyBorder="1"/>
    <xf numFmtId="164" fontId="4" fillId="0" borderId="16" xfId="0" applyNumberFormat="1" applyFont="1" applyBorder="1" applyAlignment="1">
      <alignment horizontal="center"/>
    </xf>
    <xf numFmtId="44" fontId="1" fillId="0" borderId="16" xfId="0" applyNumberFormat="1" applyFont="1" applyBorder="1" applyAlignment="1">
      <alignment horizontal="center"/>
    </xf>
    <xf numFmtId="0" fontId="0" fillId="0" borderId="17" xfId="0" applyBorder="1"/>
    <xf numFmtId="44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9" xfId="0" applyFont="1" applyBorder="1" applyAlignment="1">
      <alignment horizontal="center"/>
    </xf>
    <xf numFmtId="0" fontId="0" fillId="0" borderId="2" xfId="0" applyBorder="1"/>
    <xf numFmtId="0" fontId="2" fillId="0" borderId="20" xfId="0" applyFont="1" applyBorder="1" applyAlignment="1">
      <alignment horizontal="center"/>
    </xf>
    <xf numFmtId="167" fontId="10" fillId="5" borderId="5" xfId="0" applyNumberFormat="1" applyFont="1" applyFill="1" applyBorder="1" applyAlignment="1">
      <alignment horizontal="left" vertical="top"/>
    </xf>
    <xf numFmtId="166" fontId="10" fillId="5" borderId="5" xfId="0" applyNumberFormat="1" applyFont="1" applyFill="1" applyBorder="1" applyAlignment="1">
      <alignment horizontal="left" vertical="top"/>
    </xf>
    <xf numFmtId="0" fontId="10" fillId="5" borderId="5" xfId="0" applyFont="1" applyFill="1" applyBorder="1" applyAlignment="1">
      <alignment horizontal="left" vertical="top"/>
    </xf>
    <xf numFmtId="44" fontId="8" fillId="5" borderId="5" xfId="0" applyNumberFormat="1" applyFont="1" applyFill="1" applyBorder="1"/>
    <xf numFmtId="167" fontId="10" fillId="5" borderId="6" xfId="0" applyNumberFormat="1" applyFont="1" applyFill="1" applyBorder="1" applyAlignment="1">
      <alignment horizontal="left" vertical="top"/>
    </xf>
    <xf numFmtId="166" fontId="10" fillId="5" borderId="6" xfId="0" applyNumberFormat="1" applyFont="1" applyFill="1" applyBorder="1" applyAlignment="1">
      <alignment horizontal="left" vertical="top"/>
    </xf>
    <xf numFmtId="0" fontId="10" fillId="5" borderId="6" xfId="0" applyFont="1" applyFill="1" applyBorder="1" applyAlignment="1">
      <alignment horizontal="left" vertical="top"/>
    </xf>
    <xf numFmtId="166" fontId="0" fillId="5" borderId="0" xfId="0" applyNumberFormat="1" applyFill="1" applyAlignment="1">
      <alignment horizontal="left" vertical="top"/>
    </xf>
    <xf numFmtId="165" fontId="11" fillId="5" borderId="6" xfId="0" applyNumberFormat="1" applyFont="1" applyFill="1" applyBorder="1" applyAlignment="1">
      <alignment horizontal="left" vertical="top" wrapText="1"/>
    </xf>
    <xf numFmtId="166" fontId="11" fillId="5" borderId="6" xfId="0" applyNumberFormat="1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horizontal="left" vertical="top" wrapText="1"/>
    </xf>
    <xf numFmtId="166" fontId="0" fillId="5" borderId="6" xfId="0" applyNumberFormat="1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166" fontId="12" fillId="5" borderId="6" xfId="0" quotePrefix="1" applyNumberFormat="1" applyFont="1" applyFill="1" applyBorder="1" applyAlignment="1">
      <alignment vertical="top"/>
    </xf>
    <xf numFmtId="0" fontId="10" fillId="5" borderId="6" xfId="0" applyFont="1" applyFill="1" applyBorder="1" applyAlignment="1">
      <alignment vertical="top" wrapText="1"/>
    </xf>
    <xf numFmtId="0" fontId="10" fillId="5" borderId="6" xfId="1" applyNumberFormat="1" applyFont="1" applyFill="1" applyBorder="1" applyAlignment="1">
      <alignment vertical="top"/>
    </xf>
    <xf numFmtId="44" fontId="8" fillId="5" borderId="0" xfId="0" applyNumberFormat="1" applyFont="1" applyFill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/>
    <xf numFmtId="0" fontId="0" fillId="0" borderId="0" xfId="0" applyAlignment="1">
      <alignment horizontal="left" vertical="top"/>
    </xf>
    <xf numFmtId="167" fontId="0" fillId="5" borderId="6" xfId="0" applyNumberFormat="1" applyFill="1" applyBorder="1" applyAlignment="1">
      <alignment horizontal="left" vertical="top"/>
    </xf>
    <xf numFmtId="44" fontId="8" fillId="0" borderId="5" xfId="2" applyNumberFormat="1" applyFont="1" applyBorder="1"/>
    <xf numFmtId="44" fontId="8" fillId="5" borderId="1" xfId="0" applyNumberFormat="1" applyFont="1" applyFill="1" applyBorder="1"/>
    <xf numFmtId="167" fontId="10" fillId="3" borderId="6" xfId="0" applyNumberFormat="1" applyFont="1" applyFill="1" applyBorder="1" applyAlignment="1">
      <alignment horizontal="left" vertical="top"/>
    </xf>
    <xf numFmtId="166" fontId="10" fillId="3" borderId="6" xfId="0" applyNumberFormat="1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44" fontId="8" fillId="3" borderId="6" xfId="2" applyNumberFormat="1" applyFont="1" applyFill="1" applyBorder="1"/>
    <xf numFmtId="44" fontId="8" fillId="3" borderId="5" xfId="0" applyNumberFormat="1" applyFont="1" applyFill="1" applyBorder="1"/>
    <xf numFmtId="0" fontId="0" fillId="3" borderId="0" xfId="0" applyFill="1" applyAlignment="1">
      <alignment horizontal="left" vertical="top"/>
    </xf>
    <xf numFmtId="0" fontId="2" fillId="3" borderId="3" xfId="0" applyFont="1" applyFill="1" applyBorder="1" applyAlignment="1">
      <alignment horizontal="center"/>
    </xf>
    <xf numFmtId="0" fontId="10" fillId="0" borderId="6" xfId="0" applyFont="1" applyBorder="1" applyAlignment="1">
      <alignment horizontal="left" vertical="top"/>
    </xf>
    <xf numFmtId="166" fontId="10" fillId="0" borderId="6" xfId="0" applyNumberFormat="1" applyFont="1" applyBorder="1" applyAlignment="1">
      <alignment horizontal="left" vertical="top"/>
    </xf>
    <xf numFmtId="44" fontId="8" fillId="0" borderId="5" xfId="0" applyNumberFormat="1" applyFont="1" applyBorder="1"/>
    <xf numFmtId="0" fontId="1" fillId="3" borderId="18" xfId="0" applyFont="1" applyFill="1" applyBorder="1" applyAlignment="1">
      <alignment horizontal="center"/>
    </xf>
    <xf numFmtId="9" fontId="1" fillId="3" borderId="16" xfId="0" applyNumberFormat="1" applyFont="1" applyFill="1" applyBorder="1" applyAlignment="1">
      <alignment horizontal="center"/>
    </xf>
    <xf numFmtId="9" fontId="1" fillId="3" borderId="17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4" fontId="0" fillId="0" borderId="0" xfId="0" applyNumberFormat="1"/>
    <xf numFmtId="14" fontId="14" fillId="0" borderId="0" xfId="0" applyNumberFormat="1" applyFont="1"/>
    <xf numFmtId="0" fontId="14" fillId="0" borderId="0" xfId="0" applyFont="1"/>
    <xf numFmtId="44" fontId="8" fillId="5" borderId="6" xfId="2" applyNumberFormat="1" applyFont="1" applyFill="1" applyBorder="1"/>
    <xf numFmtId="44" fontId="8" fillId="5" borderId="6" xfId="0" applyNumberFormat="1" applyFont="1" applyFill="1" applyBorder="1"/>
    <xf numFmtId="44" fontId="8" fillId="3" borderId="5" xfId="2" applyNumberFormat="1" applyFont="1" applyFill="1" applyBorder="1"/>
    <xf numFmtId="44" fontId="8" fillId="6" borderId="22" xfId="0" applyNumberFormat="1" applyFont="1" applyFill="1" applyBorder="1" applyAlignment="1">
      <alignment horizontal="center"/>
    </xf>
    <xf numFmtId="44" fontId="8" fillId="6" borderId="6" xfId="0" applyNumberFormat="1" applyFont="1" applyFill="1" applyBorder="1"/>
    <xf numFmtId="167" fontId="10" fillId="6" borderId="6" xfId="0" applyNumberFormat="1" applyFont="1" applyFill="1" applyBorder="1" applyAlignment="1">
      <alignment horizontal="left" vertical="top"/>
    </xf>
    <xf numFmtId="166" fontId="10" fillId="6" borderId="6" xfId="0" applyNumberFormat="1" applyFont="1" applyFill="1" applyBorder="1" applyAlignment="1">
      <alignment horizontal="left" vertical="top"/>
    </xf>
    <xf numFmtId="0" fontId="10" fillId="6" borderId="6" xfId="0" applyFont="1" applyFill="1" applyBorder="1" applyAlignment="1">
      <alignment horizontal="left" vertical="top"/>
    </xf>
    <xf numFmtId="44" fontId="8" fillId="6" borderId="6" xfId="2" applyNumberFormat="1" applyFont="1" applyFill="1" applyBorder="1"/>
    <xf numFmtId="44" fontId="8" fillId="6" borderId="5" xfId="0" applyNumberFormat="1" applyFont="1" applyFill="1" applyBorder="1"/>
    <xf numFmtId="0" fontId="2" fillId="6" borderId="3" xfId="0" applyFont="1" applyFill="1" applyBorder="1" applyAlignment="1">
      <alignment horizontal="center"/>
    </xf>
    <xf numFmtId="44" fontId="8" fillId="6" borderId="5" xfId="2" applyNumberFormat="1" applyFont="1" applyFill="1" applyBorder="1"/>
    <xf numFmtId="44" fontId="8" fillId="5" borderId="5" xfId="2" applyNumberFormat="1" applyFont="1" applyFill="1" applyBorder="1"/>
    <xf numFmtId="167" fontId="10" fillId="0" borderId="5" xfId="0" applyNumberFormat="1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1" applyNumberFormat="1" applyFont="1" applyFill="1" applyBorder="1" applyAlignment="1">
      <alignment vertical="top"/>
    </xf>
    <xf numFmtId="0" fontId="0" fillId="0" borderId="6" xfId="0" quotePrefix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quotePrefix="1" applyFill="1" applyBorder="1" applyAlignment="1">
      <alignment horizontal="center"/>
    </xf>
    <xf numFmtId="0" fontId="16" fillId="0" borderId="18" xfId="0" applyFont="1" applyBorder="1" applyAlignment="1">
      <alignment horizontal="center"/>
    </xf>
    <xf numFmtId="44" fontId="1" fillId="0" borderId="6" xfId="2" applyNumberFormat="1" applyFont="1" applyBorder="1"/>
    <xf numFmtId="44" fontId="1" fillId="0" borderId="0" xfId="2" applyNumberFormat="1" applyFont="1" applyBorder="1"/>
    <xf numFmtId="44" fontId="8" fillId="0" borderId="0" xfId="2" applyNumberFormat="1" applyFont="1" applyBorder="1"/>
    <xf numFmtId="44" fontId="1" fillId="0" borderId="6" xfId="0" applyNumberFormat="1" applyFont="1" applyBorder="1"/>
    <xf numFmtId="44" fontId="1" fillId="0" borderId="5" xfId="0" applyNumberFormat="1" applyFont="1" applyBorder="1"/>
    <xf numFmtId="44" fontId="1" fillId="0" borderId="5" xfId="2" applyNumberFormat="1" applyFont="1" applyBorder="1"/>
    <xf numFmtId="167" fontId="10" fillId="0" borderId="6" xfId="0" applyNumberFormat="1" applyFont="1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21" xfId="0" applyBorder="1"/>
    <xf numFmtId="0" fontId="11" fillId="0" borderId="6" xfId="0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 wrapText="1"/>
    </xf>
    <xf numFmtId="0" fontId="15" fillId="0" borderId="6" xfId="0" quotePrefix="1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167" fontId="0" fillId="0" borderId="6" xfId="0" applyNumberFormat="1" applyBorder="1" applyAlignment="1">
      <alignment horizontal="left" vertical="top"/>
    </xf>
    <xf numFmtId="44" fontId="1" fillId="3" borderId="6" xfId="2" applyNumberFormat="1" applyFont="1" applyFill="1" applyBorder="1"/>
    <xf numFmtId="44" fontId="1" fillId="3" borderId="5" xfId="0" applyNumberFormat="1" applyFont="1" applyFill="1" applyBorder="1"/>
    <xf numFmtId="167" fontId="0" fillId="3" borderId="6" xfId="0" applyNumberFormat="1" applyFill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0" fillId="0" borderId="6" xfId="0" applyBorder="1"/>
    <xf numFmtId="44" fontId="1" fillId="0" borderId="6" xfId="2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7" fillId="0" borderId="6" xfId="0" applyFont="1" applyBorder="1"/>
    <xf numFmtId="43" fontId="17" fillId="0" borderId="6" xfId="2" applyFont="1" applyBorder="1"/>
    <xf numFmtId="43" fontId="17" fillId="0" borderId="6" xfId="0" applyNumberFormat="1" applyFont="1" applyBorder="1"/>
    <xf numFmtId="43" fontId="17" fillId="5" borderId="6" xfId="2" applyFont="1" applyFill="1" applyBorder="1"/>
    <xf numFmtId="43" fontId="9" fillId="0" borderId="6" xfId="2" applyFont="1" applyBorder="1"/>
    <xf numFmtId="43" fontId="9" fillId="0" borderId="6" xfId="0" applyNumberFormat="1" applyFont="1" applyBorder="1"/>
    <xf numFmtId="43" fontId="9" fillId="5" borderId="6" xfId="2" applyFont="1" applyFill="1" applyBorder="1"/>
    <xf numFmtId="43" fontId="9" fillId="3" borderId="6" xfId="2" applyFont="1" applyFill="1" applyBorder="1"/>
  </cellXfs>
  <cellStyles count="4">
    <cellStyle name="40% - Accent3 2" xfId="1" xr:uid="{00000000-0005-0000-0000-000000000000}"/>
    <cellStyle name="Comma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FF00"/>
      <color rgb="FF92D050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314324</xdr:colOff>
      <xdr:row>0</xdr:row>
      <xdr:rowOff>15240</xdr:rowOff>
    </xdr:from>
    <xdr:to>
      <xdr:col>3</xdr:col>
      <xdr:colOff>1000124</xdr:colOff>
      <xdr:row>3</xdr:row>
      <xdr:rowOff>121920</xdr:rowOff>
    </xdr:to>
    <xdr:pic>
      <xdr:nvPicPr>
        <xdr:cNvPr id="2" name="Picture 1" descr="https://intranet.ade.arkansas.gov/Pages/csc/docs/CommunicationTools/DESE-Logo-with-Type_123717.png">
          <a:extLst>
            <a:ext uri="{FF2B5EF4-FFF2-40B4-BE49-F238E27FC236}">
              <a16:creationId xmlns:a16="http://schemas.microsoft.com/office/drawing/2014/main" id="{1B006468-9777-4578-BFBE-9153392E5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" y="15240"/>
          <a:ext cx="2447925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314324</xdr:colOff>
      <xdr:row>0</xdr:row>
      <xdr:rowOff>15240</xdr:rowOff>
    </xdr:from>
    <xdr:to>
      <xdr:col>3</xdr:col>
      <xdr:colOff>1000124</xdr:colOff>
      <xdr:row>3</xdr:row>
      <xdr:rowOff>121920</xdr:rowOff>
    </xdr:to>
    <xdr:pic>
      <xdr:nvPicPr>
        <xdr:cNvPr id="5" name="Picture 4" descr="https://intranet.ade.arkansas.gov/Pages/csc/docs/CommunicationTools/DESE-Logo-with-Type_123717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15240"/>
          <a:ext cx="2447925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314324</xdr:colOff>
      <xdr:row>0</xdr:row>
      <xdr:rowOff>15240</xdr:rowOff>
    </xdr:from>
    <xdr:to>
      <xdr:col>3</xdr:col>
      <xdr:colOff>1419224</xdr:colOff>
      <xdr:row>3</xdr:row>
      <xdr:rowOff>121920</xdr:rowOff>
    </xdr:to>
    <xdr:pic>
      <xdr:nvPicPr>
        <xdr:cNvPr id="2" name="Picture 1" descr="https://intranet.ade.arkansas.gov/Pages/csc/docs/CommunicationTools/DESE-Logo-with-Type_123717.png">
          <a:extLst>
            <a:ext uri="{FF2B5EF4-FFF2-40B4-BE49-F238E27FC236}">
              <a16:creationId xmlns:a16="http://schemas.microsoft.com/office/drawing/2014/main" id="{D290517A-98AE-4CF3-84CB-82789203A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" y="15240"/>
          <a:ext cx="2447925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314324</xdr:colOff>
      <xdr:row>0</xdr:row>
      <xdr:rowOff>15240</xdr:rowOff>
    </xdr:from>
    <xdr:to>
      <xdr:col>3</xdr:col>
      <xdr:colOff>1419224</xdr:colOff>
      <xdr:row>3</xdr:row>
      <xdr:rowOff>121920</xdr:rowOff>
    </xdr:to>
    <xdr:pic>
      <xdr:nvPicPr>
        <xdr:cNvPr id="2" name="Picture 1" descr="https://intranet.ade.arkansas.gov/Pages/csc/docs/CommunicationTools/DESE-Logo-with-Type_123717.png">
          <a:extLst>
            <a:ext uri="{FF2B5EF4-FFF2-40B4-BE49-F238E27FC236}">
              <a16:creationId xmlns:a16="http://schemas.microsoft.com/office/drawing/2014/main" id="{9FB433A2-A316-4DD0-9790-334B67AE8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" y="15240"/>
          <a:ext cx="2447925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314324</xdr:colOff>
      <xdr:row>0</xdr:row>
      <xdr:rowOff>15240</xdr:rowOff>
    </xdr:from>
    <xdr:to>
      <xdr:col>3</xdr:col>
      <xdr:colOff>1419224</xdr:colOff>
      <xdr:row>3</xdr:row>
      <xdr:rowOff>121920</xdr:rowOff>
    </xdr:to>
    <xdr:pic>
      <xdr:nvPicPr>
        <xdr:cNvPr id="2" name="Picture 1" descr="https://intranet.ade.arkansas.gov/Pages/csc/docs/CommunicationTools/DESE-Logo-with-Type_123717.png">
          <a:extLst>
            <a:ext uri="{FF2B5EF4-FFF2-40B4-BE49-F238E27FC236}">
              <a16:creationId xmlns:a16="http://schemas.microsoft.com/office/drawing/2014/main" id="{B83A6744-2B24-4DD2-97AB-2314C4F48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" y="15240"/>
          <a:ext cx="2447925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76FC-1C6F-4E07-8011-F398A1E4EB76}">
  <sheetPr>
    <pageSetUpPr fitToPage="1"/>
  </sheetPr>
  <dimension ref="A1:J292"/>
  <sheetViews>
    <sheetView tabSelected="1" zoomScaleNormal="100" workbookViewId="0">
      <pane ySplit="18" topLeftCell="A19" activePane="bottomLeft" state="frozen"/>
      <selection pane="bottomLeft" activeCell="F265" sqref="F265:F266"/>
    </sheetView>
  </sheetViews>
  <sheetFormatPr defaultRowHeight="15.75" x14ac:dyDescent="0.25"/>
  <cols>
    <col min="1" max="1" width="4.140625" style="111" customWidth="1"/>
    <col min="3" max="3" width="17.28515625" bestFit="1" customWidth="1"/>
    <col min="4" max="4" width="38.5703125" customWidth="1"/>
    <col min="5" max="5" width="19.28515625" style="2" customWidth="1"/>
    <col min="6" max="6" width="19.28515625" style="3" customWidth="1"/>
    <col min="7" max="8" width="19.28515625" customWidth="1"/>
  </cols>
  <sheetData>
    <row r="1" spans="2:8" ht="15.6" customHeight="1" x14ac:dyDescent="0.25">
      <c r="B1" s="112"/>
      <c r="C1" s="112"/>
      <c r="D1" s="112"/>
      <c r="E1" s="112"/>
      <c r="F1" s="112"/>
      <c r="G1" s="112"/>
      <c r="H1" s="112"/>
    </row>
    <row r="2" spans="2:8" ht="15.6" customHeight="1" x14ac:dyDescent="0.25">
      <c r="B2" s="112"/>
      <c r="C2" s="112"/>
      <c r="D2" s="112"/>
      <c r="E2" s="112"/>
      <c r="F2" s="112"/>
      <c r="G2" s="112"/>
      <c r="H2" s="112"/>
    </row>
    <row r="3" spans="2:8" ht="15.6" customHeight="1" x14ac:dyDescent="0.25">
      <c r="B3" s="112"/>
      <c r="C3" s="112"/>
      <c r="D3" s="112"/>
      <c r="E3" s="112"/>
      <c r="F3" s="112"/>
      <c r="G3" s="112"/>
      <c r="H3" s="112"/>
    </row>
    <row r="4" spans="2:8" ht="15.6" customHeight="1" thickBot="1" x14ac:dyDescent="0.3">
      <c r="B4" s="113"/>
      <c r="C4" s="113"/>
      <c r="D4" s="113"/>
      <c r="E4" s="113"/>
      <c r="F4" s="113"/>
      <c r="G4" s="113"/>
      <c r="H4" s="113"/>
    </row>
    <row r="5" spans="2:8" x14ac:dyDescent="0.3">
      <c r="B5" s="114" t="s">
        <v>594</v>
      </c>
      <c r="C5" s="115"/>
      <c r="D5" s="115"/>
      <c r="E5" s="115"/>
      <c r="F5" s="115"/>
      <c r="G5" s="115"/>
      <c r="H5" s="116"/>
    </row>
    <row r="6" spans="2:8" x14ac:dyDescent="0.3">
      <c r="B6" s="117" t="s">
        <v>0</v>
      </c>
      <c r="C6" s="118"/>
      <c r="D6" s="118"/>
      <c r="E6" s="118"/>
      <c r="F6" s="118"/>
      <c r="G6" s="118"/>
      <c r="H6" s="119"/>
    </row>
    <row r="7" spans="2:8" x14ac:dyDescent="0.3">
      <c r="B7" s="117" t="s">
        <v>273</v>
      </c>
      <c r="C7" s="118"/>
      <c r="D7" s="118"/>
      <c r="E7" s="118"/>
      <c r="F7" s="118"/>
      <c r="G7" s="118"/>
      <c r="H7" s="119"/>
    </row>
    <row r="8" spans="2:8" ht="16.5" thickBot="1" x14ac:dyDescent="0.35">
      <c r="B8" s="120" t="s">
        <v>584</v>
      </c>
      <c r="C8" s="121"/>
      <c r="D8" s="121"/>
      <c r="E8" s="121"/>
      <c r="F8" s="121"/>
      <c r="G8" s="121"/>
      <c r="H8" s="122"/>
    </row>
    <row r="9" spans="2:8" x14ac:dyDescent="0.3">
      <c r="B9" s="23"/>
      <c r="C9" s="5"/>
      <c r="D9" s="5"/>
      <c r="E9" s="5"/>
      <c r="F9" s="5"/>
      <c r="G9" s="5"/>
      <c r="H9" s="6"/>
    </row>
    <row r="10" spans="2:8" x14ac:dyDescent="0.3">
      <c r="B10" s="24"/>
      <c r="C10" s="21" t="s">
        <v>266</v>
      </c>
      <c r="D10" s="21" t="s">
        <v>267</v>
      </c>
      <c r="E10" s="21" t="s">
        <v>263</v>
      </c>
      <c r="F10" s="22" t="s">
        <v>264</v>
      </c>
      <c r="H10" s="56" t="s">
        <v>293</v>
      </c>
    </row>
    <row r="11" spans="2:8" x14ac:dyDescent="0.3">
      <c r="B11" s="24"/>
      <c r="E11" s="5"/>
      <c r="F11" s="22" t="s">
        <v>265</v>
      </c>
      <c r="H11" s="6"/>
    </row>
    <row r="12" spans="2:8" x14ac:dyDescent="0.3">
      <c r="B12" s="24"/>
      <c r="E12" s="5"/>
      <c r="F12" s="22" t="s">
        <v>268</v>
      </c>
      <c r="H12" s="6"/>
    </row>
    <row r="13" spans="2:8" x14ac:dyDescent="0.3">
      <c r="B13" s="24"/>
      <c r="E13" s="5"/>
      <c r="F13" s="22" t="s">
        <v>269</v>
      </c>
      <c r="H13" s="6"/>
    </row>
    <row r="14" spans="2:8" x14ac:dyDescent="0.3">
      <c r="B14" s="24"/>
      <c r="E14" s="5"/>
      <c r="F14" s="22"/>
      <c r="H14" s="6"/>
    </row>
    <row r="15" spans="2:8" ht="16.5" thickBot="1" x14ac:dyDescent="0.35">
      <c r="B15" s="25"/>
      <c r="C15" s="5"/>
      <c r="D15" s="22"/>
      <c r="E15" s="44" t="s">
        <v>585</v>
      </c>
      <c r="F15" s="44" t="s">
        <v>586</v>
      </c>
      <c r="G15" s="5"/>
      <c r="H15" s="6"/>
    </row>
    <row r="16" spans="2:8" ht="15" x14ac:dyDescent="0.25">
      <c r="B16" s="7"/>
      <c r="C16" s="13"/>
      <c r="D16" s="14"/>
      <c r="E16" s="15"/>
      <c r="F16" s="15"/>
      <c r="G16" s="13"/>
      <c r="H16" s="8" t="s">
        <v>2</v>
      </c>
    </row>
    <row r="17" spans="1:8" ht="15" x14ac:dyDescent="0.25">
      <c r="B17" s="9"/>
      <c r="C17" s="16"/>
      <c r="D17" s="16"/>
      <c r="E17" s="17" t="s">
        <v>254</v>
      </c>
      <c r="F17" s="17" t="s">
        <v>254</v>
      </c>
      <c r="G17" s="18"/>
      <c r="H17" s="10" t="s">
        <v>587</v>
      </c>
    </row>
    <row r="18" spans="1:8" thickBot="1" x14ac:dyDescent="0.3">
      <c r="B18" s="11" t="s">
        <v>3</v>
      </c>
      <c r="C18" s="20" t="s">
        <v>310</v>
      </c>
      <c r="D18" s="20" t="s">
        <v>4</v>
      </c>
      <c r="E18" s="20" t="s">
        <v>574</v>
      </c>
      <c r="F18" s="20" t="s">
        <v>575</v>
      </c>
      <c r="G18" s="20" t="s">
        <v>1</v>
      </c>
      <c r="H18" s="12" t="s">
        <v>5</v>
      </c>
    </row>
    <row r="19" spans="1:8" ht="15" x14ac:dyDescent="0.25">
      <c r="A19" s="111">
        <v>1</v>
      </c>
      <c r="B19" s="80">
        <v>101000</v>
      </c>
      <c r="C19" s="83" t="s">
        <v>311</v>
      </c>
      <c r="D19" s="81" t="s">
        <v>6</v>
      </c>
      <c r="E19" s="92">
        <v>304647.81</v>
      </c>
      <c r="F19" s="127">
        <v>12250.74</v>
      </c>
      <c r="G19" s="91">
        <f>SUM(E19:F19)</f>
        <v>316898.55</v>
      </c>
      <c r="H19" s="91">
        <f>G19*15%</f>
        <v>47534.782499999994</v>
      </c>
    </row>
    <row r="20" spans="1:8" ht="15" x14ac:dyDescent="0.25">
      <c r="A20" s="111">
        <v>2</v>
      </c>
      <c r="B20" s="50">
        <v>104000</v>
      </c>
      <c r="C20" s="85" t="s">
        <v>312</v>
      </c>
      <c r="D20" s="52" t="s">
        <v>7</v>
      </c>
      <c r="E20" s="105">
        <v>440264.6</v>
      </c>
      <c r="F20" s="130">
        <v>21464.85</v>
      </c>
      <c r="G20" s="106">
        <f t="shared" ref="G20:G83" si="0">SUM(E20:F20)</f>
        <v>461729.44999999995</v>
      </c>
      <c r="H20" s="106">
        <f t="shared" ref="H20:H83" si="1">G20*15%</f>
        <v>69259.417499999996</v>
      </c>
    </row>
    <row r="21" spans="1:8" ht="15" x14ac:dyDescent="0.25">
      <c r="A21" s="111">
        <v>3</v>
      </c>
      <c r="B21" s="93">
        <v>201000</v>
      </c>
      <c r="C21" s="83" t="s">
        <v>313</v>
      </c>
      <c r="D21" s="57" t="s">
        <v>8</v>
      </c>
      <c r="E21" s="87">
        <v>441869.04</v>
      </c>
      <c r="F21" s="127">
        <v>32377.23</v>
      </c>
      <c r="G21" s="91">
        <f t="shared" si="0"/>
        <v>474246.26999999996</v>
      </c>
      <c r="H21" s="91">
        <f t="shared" si="1"/>
        <v>71136.940499999997</v>
      </c>
    </row>
    <row r="22" spans="1:8" ht="15" x14ac:dyDescent="0.25">
      <c r="A22" s="111">
        <v>4</v>
      </c>
      <c r="B22" s="93">
        <v>203000</v>
      </c>
      <c r="C22" s="94" t="s">
        <v>314</v>
      </c>
      <c r="D22" s="57" t="s">
        <v>9</v>
      </c>
      <c r="E22" s="87">
        <v>455220.67</v>
      </c>
      <c r="F22" s="127">
        <v>25342.53</v>
      </c>
      <c r="G22" s="91">
        <f t="shared" si="0"/>
        <v>480563.19999999995</v>
      </c>
      <c r="H22" s="91">
        <f t="shared" si="1"/>
        <v>72084.479999999996</v>
      </c>
    </row>
    <row r="23" spans="1:8" ht="15" x14ac:dyDescent="0.25">
      <c r="A23" s="111">
        <v>5</v>
      </c>
      <c r="B23" s="93">
        <v>302000</v>
      </c>
      <c r="C23" s="83" t="s">
        <v>315</v>
      </c>
      <c r="D23" s="57" t="s">
        <v>10</v>
      </c>
      <c r="E23" s="87">
        <v>182827.09</v>
      </c>
      <c r="F23" s="127">
        <v>8842.6</v>
      </c>
      <c r="G23" s="91">
        <f t="shared" si="0"/>
        <v>191669.69</v>
      </c>
      <c r="H23" s="91">
        <f t="shared" si="1"/>
        <v>28750.4535</v>
      </c>
    </row>
    <row r="24" spans="1:8" ht="15" x14ac:dyDescent="0.25">
      <c r="A24" s="111">
        <v>6</v>
      </c>
      <c r="B24" s="93">
        <v>303000</v>
      </c>
      <c r="C24" s="83" t="s">
        <v>316</v>
      </c>
      <c r="D24" s="57" t="s">
        <v>11</v>
      </c>
      <c r="E24" s="87">
        <v>943642.2</v>
      </c>
      <c r="F24" s="127">
        <v>40931.550000000003</v>
      </c>
      <c r="G24" s="91">
        <f t="shared" si="0"/>
        <v>984573.75</v>
      </c>
      <c r="H24" s="91">
        <f t="shared" si="1"/>
        <v>147686.0625</v>
      </c>
    </row>
    <row r="25" spans="1:8" ht="15" x14ac:dyDescent="0.25">
      <c r="A25" s="111">
        <v>7</v>
      </c>
      <c r="B25" s="93">
        <v>304000</v>
      </c>
      <c r="C25" s="94" t="s">
        <v>317</v>
      </c>
      <c r="D25" s="57" t="s">
        <v>12</v>
      </c>
      <c r="E25" s="87">
        <v>134828.94</v>
      </c>
      <c r="F25" s="127">
        <v>12854.69</v>
      </c>
      <c r="G25" s="91">
        <f t="shared" si="0"/>
        <v>147683.63</v>
      </c>
      <c r="H25" s="91">
        <f t="shared" si="1"/>
        <v>22152.5445</v>
      </c>
    </row>
    <row r="26" spans="1:8" ht="15" x14ac:dyDescent="0.25">
      <c r="A26" s="111">
        <v>8</v>
      </c>
      <c r="B26" s="93">
        <v>401000</v>
      </c>
      <c r="C26" s="83" t="s">
        <v>318</v>
      </c>
      <c r="D26" s="57" t="s">
        <v>13</v>
      </c>
      <c r="E26" s="87">
        <v>3759087.82</v>
      </c>
      <c r="F26" s="127">
        <v>103973.99</v>
      </c>
      <c r="G26" s="91">
        <f t="shared" si="0"/>
        <v>3863061.81</v>
      </c>
      <c r="H26" s="91">
        <f t="shared" si="1"/>
        <v>579459.27150000003</v>
      </c>
    </row>
    <row r="27" spans="1:8" ht="15" x14ac:dyDescent="0.25">
      <c r="A27" s="111">
        <v>9</v>
      </c>
      <c r="B27" s="93">
        <v>402000</v>
      </c>
      <c r="C27" s="83" t="s">
        <v>319</v>
      </c>
      <c r="D27" s="57" t="s">
        <v>14</v>
      </c>
      <c r="E27" s="87">
        <v>158591.60999999999</v>
      </c>
      <c r="F27" s="127">
        <v>5729.96</v>
      </c>
      <c r="G27" s="91">
        <f t="shared" si="0"/>
        <v>164321.56999999998</v>
      </c>
      <c r="H27" s="91">
        <f t="shared" si="1"/>
        <v>24648.235499999995</v>
      </c>
    </row>
    <row r="28" spans="1:8" ht="15" x14ac:dyDescent="0.25">
      <c r="A28" s="111">
        <v>10</v>
      </c>
      <c r="B28" s="93">
        <v>403000</v>
      </c>
      <c r="C28" s="83" t="s">
        <v>320</v>
      </c>
      <c r="D28" s="57" t="s">
        <v>15</v>
      </c>
      <c r="E28" s="87">
        <v>410203.27</v>
      </c>
      <c r="F28" s="127">
        <v>10636.48</v>
      </c>
      <c r="G28" s="91">
        <f t="shared" si="0"/>
        <v>420839.75</v>
      </c>
      <c r="H28" s="91">
        <f t="shared" si="1"/>
        <v>63125.962499999994</v>
      </c>
    </row>
    <row r="29" spans="1:8" ht="15" x14ac:dyDescent="0.25">
      <c r="A29" s="111">
        <v>11</v>
      </c>
      <c r="B29" s="50">
        <v>404000</v>
      </c>
      <c r="C29" s="84" t="s">
        <v>321</v>
      </c>
      <c r="D29" s="52" t="s">
        <v>16</v>
      </c>
      <c r="E29" s="105">
        <v>429966.73</v>
      </c>
      <c r="F29" s="130">
        <v>12485.25</v>
      </c>
      <c r="G29" s="106">
        <f t="shared" si="0"/>
        <v>442451.98</v>
      </c>
      <c r="H29" s="106">
        <f t="shared" si="1"/>
        <v>66367.796999999991</v>
      </c>
    </row>
    <row r="30" spans="1:8" ht="15" x14ac:dyDescent="0.25">
      <c r="A30" s="111">
        <v>12</v>
      </c>
      <c r="B30" s="93">
        <v>405000</v>
      </c>
      <c r="C30" s="83" t="s">
        <v>322</v>
      </c>
      <c r="D30" s="57" t="s">
        <v>17</v>
      </c>
      <c r="E30" s="87">
        <v>3360173.15</v>
      </c>
      <c r="F30" s="127">
        <v>106753.59</v>
      </c>
      <c r="G30" s="91">
        <f t="shared" si="0"/>
        <v>3466926.7399999998</v>
      </c>
      <c r="H30" s="91">
        <f t="shared" si="1"/>
        <v>520039.01099999994</v>
      </c>
    </row>
    <row r="31" spans="1:8" ht="15" x14ac:dyDescent="0.25">
      <c r="A31" s="111">
        <v>13</v>
      </c>
      <c r="B31" s="93">
        <v>406000</v>
      </c>
      <c r="C31" s="83" t="s">
        <v>323</v>
      </c>
      <c r="D31" s="57" t="s">
        <v>18</v>
      </c>
      <c r="E31" s="87">
        <v>919606.01</v>
      </c>
      <c r="F31" s="127">
        <v>25910.13</v>
      </c>
      <c r="G31" s="91">
        <f t="shared" si="0"/>
        <v>945516.14</v>
      </c>
      <c r="H31" s="91">
        <f t="shared" si="1"/>
        <v>141827.421</v>
      </c>
    </row>
    <row r="32" spans="1:8" ht="15" x14ac:dyDescent="0.25">
      <c r="A32" s="111">
        <v>14</v>
      </c>
      <c r="B32" s="93">
        <v>407000</v>
      </c>
      <c r="C32" s="94" t="s">
        <v>324</v>
      </c>
      <c r="D32" s="57" t="s">
        <v>19</v>
      </c>
      <c r="E32" s="87">
        <v>492314.2</v>
      </c>
      <c r="F32" s="127">
        <v>17014.07</v>
      </c>
      <c r="G32" s="91">
        <f t="shared" si="0"/>
        <v>509328.27</v>
      </c>
      <c r="H32" s="91">
        <f t="shared" si="1"/>
        <v>76399.2405</v>
      </c>
    </row>
    <row r="33" spans="1:10" ht="15" x14ac:dyDescent="0.25">
      <c r="A33" s="111">
        <v>15</v>
      </c>
      <c r="B33" s="93">
        <v>440700</v>
      </c>
      <c r="C33" s="83" t="s">
        <v>325</v>
      </c>
      <c r="D33" s="57" t="s">
        <v>20</v>
      </c>
      <c r="E33" s="87">
        <v>196872.8</v>
      </c>
      <c r="F33" s="127">
        <v>6280.5</v>
      </c>
      <c r="G33" s="91">
        <f t="shared" si="0"/>
        <v>203153.3</v>
      </c>
      <c r="H33" s="91">
        <f t="shared" si="1"/>
        <v>30472.994999999995</v>
      </c>
    </row>
    <row r="34" spans="1:10" ht="15" x14ac:dyDescent="0.25">
      <c r="A34" s="111">
        <v>16</v>
      </c>
      <c r="B34" s="93">
        <v>442700</v>
      </c>
      <c r="C34" s="83" t="s">
        <v>326</v>
      </c>
      <c r="D34" s="57" t="s">
        <v>278</v>
      </c>
      <c r="E34" s="87">
        <v>338481</v>
      </c>
      <c r="F34" s="127">
        <v>9703.84</v>
      </c>
      <c r="G34" s="91">
        <f t="shared" si="0"/>
        <v>348184.84</v>
      </c>
      <c r="H34" s="91">
        <f t="shared" si="1"/>
        <v>52227.726000000002</v>
      </c>
    </row>
    <row r="35" spans="1:10" ht="16.149999999999999" customHeight="1" x14ac:dyDescent="0.25">
      <c r="A35" s="111">
        <v>17</v>
      </c>
      <c r="B35" s="93">
        <v>444700</v>
      </c>
      <c r="C35" s="83" t="s">
        <v>327</v>
      </c>
      <c r="D35" s="57" t="s">
        <v>21</v>
      </c>
      <c r="E35" s="87">
        <v>861800.79</v>
      </c>
      <c r="F35" s="128">
        <v>0</v>
      </c>
      <c r="G35" s="91">
        <f t="shared" si="0"/>
        <v>861800.79</v>
      </c>
      <c r="H35" s="91">
        <f t="shared" si="1"/>
        <v>129270.1185</v>
      </c>
    </row>
    <row r="36" spans="1:10" ht="15" x14ac:dyDescent="0.25">
      <c r="A36" s="111">
        <v>18</v>
      </c>
      <c r="B36" s="93">
        <v>445700</v>
      </c>
      <c r="C36" s="83" t="s">
        <v>328</v>
      </c>
      <c r="D36" s="95" t="s">
        <v>270</v>
      </c>
      <c r="E36" s="87">
        <v>10301.69</v>
      </c>
      <c r="F36" s="128"/>
      <c r="G36" s="91">
        <f t="shared" si="0"/>
        <v>10301.69</v>
      </c>
      <c r="H36" s="91">
        <f t="shared" si="1"/>
        <v>1545.2535</v>
      </c>
    </row>
    <row r="37" spans="1:10" ht="15" x14ac:dyDescent="0.25">
      <c r="A37" s="111">
        <v>19</v>
      </c>
      <c r="B37" s="93" t="s">
        <v>578</v>
      </c>
      <c r="C37" s="83" t="s">
        <v>579</v>
      </c>
      <c r="D37" s="95" t="s">
        <v>590</v>
      </c>
      <c r="E37" s="87">
        <v>14957.7</v>
      </c>
      <c r="F37" s="128"/>
      <c r="G37" s="91">
        <f t="shared" si="0"/>
        <v>14957.7</v>
      </c>
      <c r="H37" s="91">
        <f t="shared" si="1"/>
        <v>2243.6550000000002</v>
      </c>
      <c r="J37" s="95"/>
    </row>
    <row r="38" spans="1:10" ht="15" x14ac:dyDescent="0.25">
      <c r="A38" s="111">
        <v>20</v>
      </c>
      <c r="B38" s="93" t="s">
        <v>580</v>
      </c>
      <c r="C38" s="83" t="s">
        <v>581</v>
      </c>
      <c r="D38" s="95" t="s">
        <v>591</v>
      </c>
      <c r="E38" s="87">
        <v>14514.11</v>
      </c>
      <c r="F38" s="128"/>
      <c r="G38" s="91">
        <f t="shared" si="0"/>
        <v>14514.11</v>
      </c>
      <c r="H38" s="91">
        <f t="shared" si="1"/>
        <v>2177.1165000000001</v>
      </c>
    </row>
    <row r="39" spans="1:10" ht="15" x14ac:dyDescent="0.25">
      <c r="A39" s="111">
        <v>21</v>
      </c>
      <c r="B39" s="93">
        <v>501000</v>
      </c>
      <c r="C39" s="83" t="s">
        <v>329</v>
      </c>
      <c r="D39" s="57" t="s">
        <v>22</v>
      </c>
      <c r="E39" s="87">
        <v>126256.79</v>
      </c>
      <c r="F39" s="127">
        <v>5811.73</v>
      </c>
      <c r="G39" s="91">
        <f t="shared" si="0"/>
        <v>132068.51999999999</v>
      </c>
      <c r="H39" s="91">
        <f t="shared" si="1"/>
        <v>19810.277999999998</v>
      </c>
    </row>
    <row r="40" spans="1:10" ht="15" x14ac:dyDescent="0.25">
      <c r="A40" s="111">
        <v>22</v>
      </c>
      <c r="B40" s="93">
        <v>502000</v>
      </c>
      <c r="C40" s="94" t="s">
        <v>330</v>
      </c>
      <c r="D40" s="57" t="s">
        <v>23</v>
      </c>
      <c r="E40" s="87">
        <v>226960.2</v>
      </c>
      <c r="F40" s="127">
        <v>6030.07</v>
      </c>
      <c r="G40" s="91">
        <f t="shared" si="0"/>
        <v>232990.27000000002</v>
      </c>
      <c r="H40" s="91">
        <f t="shared" si="1"/>
        <v>34948.540500000003</v>
      </c>
    </row>
    <row r="41" spans="1:10" ht="15" x14ac:dyDescent="0.25">
      <c r="A41" s="111">
        <v>23</v>
      </c>
      <c r="B41" s="93">
        <v>503000</v>
      </c>
      <c r="C41" s="83" t="s">
        <v>331</v>
      </c>
      <c r="D41" s="57" t="s">
        <v>24</v>
      </c>
      <c r="E41" s="87">
        <v>665604.64</v>
      </c>
      <c r="F41" s="127">
        <v>41756.339999999997</v>
      </c>
      <c r="G41" s="91">
        <f t="shared" si="0"/>
        <v>707360.98</v>
      </c>
      <c r="H41" s="91">
        <f t="shared" si="1"/>
        <v>106104.147</v>
      </c>
    </row>
    <row r="42" spans="1:10" ht="15" x14ac:dyDescent="0.25">
      <c r="A42" s="111">
        <v>24</v>
      </c>
      <c r="B42" s="93">
        <v>504000</v>
      </c>
      <c r="C42" s="94" t="s">
        <v>332</v>
      </c>
      <c r="D42" s="57" t="s">
        <v>25</v>
      </c>
      <c r="E42" s="87">
        <v>114223.66</v>
      </c>
      <c r="F42" s="127">
        <v>9244.16</v>
      </c>
      <c r="G42" s="91">
        <f t="shared" si="0"/>
        <v>123467.82</v>
      </c>
      <c r="H42" s="91">
        <f t="shared" si="1"/>
        <v>18520.172999999999</v>
      </c>
    </row>
    <row r="43" spans="1:10" ht="15" x14ac:dyDescent="0.25">
      <c r="A43" s="111">
        <v>25</v>
      </c>
      <c r="B43" s="93">
        <v>505000</v>
      </c>
      <c r="C43" s="83" t="s">
        <v>333</v>
      </c>
      <c r="D43" s="57" t="s">
        <v>26</v>
      </c>
      <c r="E43" s="87">
        <v>204060.24</v>
      </c>
      <c r="F43" s="127">
        <v>7500.91</v>
      </c>
      <c r="G43" s="91">
        <f t="shared" si="0"/>
        <v>211561.15</v>
      </c>
      <c r="H43" s="91">
        <f t="shared" si="1"/>
        <v>31734.172499999997</v>
      </c>
    </row>
    <row r="44" spans="1:10" ht="15" x14ac:dyDescent="0.25">
      <c r="A44" s="111">
        <v>26</v>
      </c>
      <c r="B44" s="93">
        <v>506000</v>
      </c>
      <c r="C44" s="94" t="s">
        <v>334</v>
      </c>
      <c r="D44" s="57" t="s">
        <v>27</v>
      </c>
      <c r="E44" s="87">
        <v>116901.78</v>
      </c>
      <c r="F44" s="127">
        <v>3632.74</v>
      </c>
      <c r="G44" s="91">
        <f t="shared" si="0"/>
        <v>120534.52</v>
      </c>
      <c r="H44" s="91">
        <f t="shared" si="1"/>
        <v>18080.178</v>
      </c>
    </row>
    <row r="45" spans="1:10" ht="15" x14ac:dyDescent="0.25">
      <c r="A45" s="111">
        <v>27</v>
      </c>
      <c r="B45" s="50">
        <v>601000</v>
      </c>
      <c r="C45" s="84" t="s">
        <v>335</v>
      </c>
      <c r="D45" s="52" t="s">
        <v>28</v>
      </c>
      <c r="E45" s="105">
        <v>106691.36</v>
      </c>
      <c r="F45" s="130">
        <v>7465.81</v>
      </c>
      <c r="G45" s="106">
        <f t="shared" si="0"/>
        <v>114157.17</v>
      </c>
      <c r="H45" s="106">
        <f t="shared" si="1"/>
        <v>17123.575499999999</v>
      </c>
    </row>
    <row r="46" spans="1:10" ht="15" x14ac:dyDescent="0.25">
      <c r="A46" s="111">
        <v>28</v>
      </c>
      <c r="B46" s="93">
        <v>602000</v>
      </c>
      <c r="C46" s="83" t="s">
        <v>336</v>
      </c>
      <c r="D46" s="57" t="s">
        <v>29</v>
      </c>
      <c r="E46" s="87">
        <v>381494.26</v>
      </c>
      <c r="F46" s="127">
        <v>34548.6</v>
      </c>
      <c r="G46" s="91">
        <f t="shared" si="0"/>
        <v>416042.86</v>
      </c>
      <c r="H46" s="91">
        <f t="shared" si="1"/>
        <v>62406.428999999996</v>
      </c>
    </row>
    <row r="47" spans="1:10" ht="15" x14ac:dyDescent="0.25">
      <c r="A47" s="111">
        <v>29</v>
      </c>
      <c r="B47" s="93">
        <v>701000</v>
      </c>
      <c r="C47" s="94" t="s">
        <v>337</v>
      </c>
      <c r="D47" s="57" t="s">
        <v>30</v>
      </c>
      <c r="E47" s="87">
        <v>161385.97</v>
      </c>
      <c r="F47" s="127">
        <v>13663.49</v>
      </c>
      <c r="G47" s="91">
        <f t="shared" si="0"/>
        <v>175049.46</v>
      </c>
      <c r="H47" s="91">
        <f t="shared" si="1"/>
        <v>26257.418999999998</v>
      </c>
    </row>
    <row r="48" spans="1:10" ht="15" x14ac:dyDescent="0.25">
      <c r="A48" s="111">
        <v>30</v>
      </c>
      <c r="B48" s="93">
        <v>801000</v>
      </c>
      <c r="C48" s="94" t="s">
        <v>338</v>
      </c>
      <c r="D48" s="57" t="s">
        <v>31</v>
      </c>
      <c r="E48" s="87">
        <v>429230.05</v>
      </c>
      <c r="F48" s="127">
        <v>23891.47</v>
      </c>
      <c r="G48" s="91">
        <f t="shared" si="0"/>
        <v>453121.52</v>
      </c>
      <c r="H48" s="91">
        <f t="shared" si="1"/>
        <v>67968.228000000003</v>
      </c>
    </row>
    <row r="49" spans="1:8" ht="15" x14ac:dyDescent="0.25">
      <c r="A49" s="111">
        <v>31</v>
      </c>
      <c r="B49" s="93">
        <v>802000</v>
      </c>
      <c r="C49" s="94" t="s">
        <v>339</v>
      </c>
      <c r="D49" s="57" t="s">
        <v>32</v>
      </c>
      <c r="E49" s="87">
        <v>180753</v>
      </c>
      <c r="F49" s="127">
        <v>9237.74</v>
      </c>
      <c r="G49" s="91">
        <f t="shared" si="0"/>
        <v>189990.74</v>
      </c>
      <c r="H49" s="91">
        <f t="shared" si="1"/>
        <v>28498.610999999997</v>
      </c>
    </row>
    <row r="50" spans="1:8" ht="15" x14ac:dyDescent="0.25">
      <c r="A50" s="111">
        <v>32</v>
      </c>
      <c r="B50" s="93">
        <v>803000</v>
      </c>
      <c r="C50" s="83" t="s">
        <v>340</v>
      </c>
      <c r="D50" s="57" t="s">
        <v>33</v>
      </c>
      <c r="E50" s="87">
        <v>342224.64000000001</v>
      </c>
      <c r="F50" s="127">
        <v>16410.84</v>
      </c>
      <c r="G50" s="91">
        <f t="shared" si="0"/>
        <v>358635.48000000004</v>
      </c>
      <c r="H50" s="91">
        <f t="shared" si="1"/>
        <v>53795.322000000007</v>
      </c>
    </row>
    <row r="51" spans="1:8" ht="15" x14ac:dyDescent="0.25">
      <c r="A51" s="111">
        <v>33</v>
      </c>
      <c r="B51" s="93">
        <v>901000</v>
      </c>
      <c r="C51" s="83" t="s">
        <v>341</v>
      </c>
      <c r="D51" s="57" t="s">
        <v>34</v>
      </c>
      <c r="E51" s="87">
        <v>120679.19</v>
      </c>
      <c r="F51" s="127">
        <v>6126</v>
      </c>
      <c r="G51" s="91">
        <f t="shared" si="0"/>
        <v>126805.19</v>
      </c>
      <c r="H51" s="91">
        <f t="shared" si="1"/>
        <v>19020.7785</v>
      </c>
    </row>
    <row r="52" spans="1:8" ht="15" x14ac:dyDescent="0.25">
      <c r="A52" s="111">
        <v>34</v>
      </c>
      <c r="B52" s="93">
        <v>903000</v>
      </c>
      <c r="C52" s="83" t="s">
        <v>342</v>
      </c>
      <c r="D52" s="57" t="s">
        <v>35</v>
      </c>
      <c r="E52" s="87">
        <v>318958.06</v>
      </c>
      <c r="F52" s="127">
        <v>38560.69</v>
      </c>
      <c r="G52" s="91">
        <f t="shared" si="0"/>
        <v>357518.75</v>
      </c>
      <c r="H52" s="91">
        <f t="shared" si="1"/>
        <v>53627.8125</v>
      </c>
    </row>
    <row r="53" spans="1:8" ht="15" x14ac:dyDescent="0.25">
      <c r="A53" s="111">
        <v>35</v>
      </c>
      <c r="B53" s="57">
        <v>1002000</v>
      </c>
      <c r="C53" s="94" t="s">
        <v>343</v>
      </c>
      <c r="D53" s="57" t="s">
        <v>36</v>
      </c>
      <c r="E53" s="87">
        <v>517689.56</v>
      </c>
      <c r="F53" s="127">
        <v>31841.93</v>
      </c>
      <c r="G53" s="91">
        <f t="shared" si="0"/>
        <v>549531.49</v>
      </c>
      <c r="H53" s="91">
        <f t="shared" si="1"/>
        <v>82429.723499999993</v>
      </c>
    </row>
    <row r="54" spans="1:8" ht="15" x14ac:dyDescent="0.25">
      <c r="A54" s="111">
        <v>36</v>
      </c>
      <c r="B54" s="57">
        <v>1003000</v>
      </c>
      <c r="C54" s="94" t="s">
        <v>344</v>
      </c>
      <c r="D54" s="57" t="s">
        <v>37</v>
      </c>
      <c r="E54" s="87">
        <v>181796.04</v>
      </c>
      <c r="F54" s="127">
        <v>8236.51</v>
      </c>
      <c r="G54" s="91">
        <f t="shared" si="0"/>
        <v>190032.55000000002</v>
      </c>
      <c r="H54" s="91">
        <f t="shared" si="1"/>
        <v>28504.882500000003</v>
      </c>
    </row>
    <row r="55" spans="1:8" ht="15" x14ac:dyDescent="0.25">
      <c r="A55" s="111">
        <v>37</v>
      </c>
      <c r="B55" s="57">
        <v>1101000</v>
      </c>
      <c r="C55" s="94" t="s">
        <v>345</v>
      </c>
      <c r="D55" s="57" t="s">
        <v>38</v>
      </c>
      <c r="E55" s="87">
        <v>276141.65000000002</v>
      </c>
      <c r="F55" s="127">
        <v>29327.11</v>
      </c>
      <c r="G55" s="91">
        <f t="shared" si="0"/>
        <v>305468.76</v>
      </c>
      <c r="H55" s="91">
        <f t="shared" si="1"/>
        <v>45820.313999999998</v>
      </c>
    </row>
    <row r="56" spans="1:8" ht="15" x14ac:dyDescent="0.25">
      <c r="A56" s="111">
        <v>38</v>
      </c>
      <c r="B56" s="57">
        <v>1104000</v>
      </c>
      <c r="C56" s="83" t="s">
        <v>346</v>
      </c>
      <c r="D56" s="57" t="s">
        <v>39</v>
      </c>
      <c r="E56" s="87">
        <v>206720.05</v>
      </c>
      <c r="F56" s="127">
        <v>13066.13</v>
      </c>
      <c r="G56" s="91">
        <f t="shared" si="0"/>
        <v>219786.18</v>
      </c>
      <c r="H56" s="91">
        <f t="shared" si="1"/>
        <v>32967.926999999996</v>
      </c>
    </row>
    <row r="57" spans="1:8" ht="15" x14ac:dyDescent="0.25">
      <c r="A57" s="111">
        <v>39</v>
      </c>
      <c r="B57" s="57">
        <v>1106000</v>
      </c>
      <c r="C57" s="94" t="s">
        <v>347</v>
      </c>
      <c r="D57" s="57" t="s">
        <v>40</v>
      </c>
      <c r="E57" s="87">
        <v>179831.71</v>
      </c>
      <c r="F57" s="127">
        <v>7138.2</v>
      </c>
      <c r="G57" s="91">
        <f t="shared" si="0"/>
        <v>186969.91</v>
      </c>
      <c r="H57" s="91">
        <f t="shared" si="1"/>
        <v>28045.486499999999</v>
      </c>
    </row>
    <row r="58" spans="1:8" ht="15" x14ac:dyDescent="0.25">
      <c r="A58" s="111">
        <v>40</v>
      </c>
      <c r="B58" s="57">
        <v>1201000</v>
      </c>
      <c r="C58" s="94" t="s">
        <v>348</v>
      </c>
      <c r="D58" s="57" t="s">
        <v>41</v>
      </c>
      <c r="E58" s="87">
        <v>113922.99</v>
      </c>
      <c r="F58" s="127">
        <v>6731.99</v>
      </c>
      <c r="G58" s="91">
        <f t="shared" si="0"/>
        <v>120654.98000000001</v>
      </c>
      <c r="H58" s="91">
        <f t="shared" si="1"/>
        <v>18098.246999999999</v>
      </c>
    </row>
    <row r="59" spans="1:8" ht="15" x14ac:dyDescent="0.25">
      <c r="A59" s="111">
        <v>41</v>
      </c>
      <c r="B59" s="57">
        <v>1202000</v>
      </c>
      <c r="C59" s="94" t="s">
        <v>349</v>
      </c>
      <c r="D59" s="57" t="s">
        <v>42</v>
      </c>
      <c r="E59" s="87">
        <v>390839.95</v>
      </c>
      <c r="F59" s="127">
        <v>17613.810000000001</v>
      </c>
      <c r="G59" s="91">
        <f t="shared" si="0"/>
        <v>408453.76</v>
      </c>
      <c r="H59" s="91">
        <f t="shared" si="1"/>
        <v>61268.063999999998</v>
      </c>
    </row>
    <row r="60" spans="1:8" ht="15" x14ac:dyDescent="0.25">
      <c r="A60" s="111">
        <v>42</v>
      </c>
      <c r="B60" s="57">
        <v>1203000</v>
      </c>
      <c r="C60" s="83" t="s">
        <v>350</v>
      </c>
      <c r="D60" s="57" t="s">
        <v>43</v>
      </c>
      <c r="E60" s="87">
        <v>193712.09</v>
      </c>
      <c r="F60" s="127">
        <v>8171.14</v>
      </c>
      <c r="G60" s="91">
        <f t="shared" si="0"/>
        <v>201883.23</v>
      </c>
      <c r="H60" s="91">
        <f t="shared" si="1"/>
        <v>30282.484499999999</v>
      </c>
    </row>
    <row r="61" spans="1:8" ht="15" x14ac:dyDescent="0.25">
      <c r="A61" s="111">
        <v>43</v>
      </c>
      <c r="B61" s="57">
        <v>1204000</v>
      </c>
      <c r="C61" s="94" t="s">
        <v>351</v>
      </c>
      <c r="D61" s="57" t="s">
        <v>247</v>
      </c>
      <c r="E61" s="87">
        <v>121514.98</v>
      </c>
      <c r="F61" s="127">
        <v>2731.58</v>
      </c>
      <c r="G61" s="91">
        <f t="shared" si="0"/>
        <v>124246.56</v>
      </c>
      <c r="H61" s="91">
        <f t="shared" si="1"/>
        <v>18636.984</v>
      </c>
    </row>
    <row r="62" spans="1:8" ht="15" x14ac:dyDescent="0.25">
      <c r="A62" s="111">
        <v>44</v>
      </c>
      <c r="B62" s="57">
        <v>1304000</v>
      </c>
      <c r="C62" s="83" t="s">
        <v>352</v>
      </c>
      <c r="D62" s="57" t="s">
        <v>44</v>
      </c>
      <c r="E62" s="87">
        <v>125929.9</v>
      </c>
      <c r="F62" s="127">
        <v>5247.23</v>
      </c>
      <c r="G62" s="91">
        <f t="shared" si="0"/>
        <v>131177.13</v>
      </c>
      <c r="H62" s="91">
        <f t="shared" si="1"/>
        <v>19676.569500000001</v>
      </c>
    </row>
    <row r="63" spans="1:8" ht="15" x14ac:dyDescent="0.25">
      <c r="A63" s="111">
        <v>45</v>
      </c>
      <c r="B63" s="57">
        <v>1305000</v>
      </c>
      <c r="C63" s="83" t="s">
        <v>353</v>
      </c>
      <c r="D63" s="57" t="s">
        <v>45</v>
      </c>
      <c r="E63" s="87">
        <v>211104.78</v>
      </c>
      <c r="F63" s="127">
        <v>17291.11</v>
      </c>
      <c r="G63" s="91">
        <f t="shared" si="0"/>
        <v>228395.89</v>
      </c>
      <c r="H63" s="91">
        <f t="shared" si="1"/>
        <v>34259.383500000004</v>
      </c>
    </row>
    <row r="64" spans="1:8" ht="15" x14ac:dyDescent="0.25">
      <c r="A64" s="111">
        <v>46</v>
      </c>
      <c r="B64" s="52">
        <v>1402000</v>
      </c>
      <c r="C64" s="85" t="s">
        <v>354</v>
      </c>
      <c r="D64" s="52" t="s">
        <v>46</v>
      </c>
      <c r="E64" s="105">
        <v>761287.11</v>
      </c>
      <c r="F64" s="130">
        <v>62937.58</v>
      </c>
      <c r="G64" s="106">
        <f t="shared" si="0"/>
        <v>824224.69</v>
      </c>
      <c r="H64" s="106">
        <f t="shared" si="1"/>
        <v>123633.70349999999</v>
      </c>
    </row>
    <row r="65" spans="1:8" ht="15" x14ac:dyDescent="0.25">
      <c r="A65" s="111">
        <v>47</v>
      </c>
      <c r="B65" s="57">
        <v>1408000</v>
      </c>
      <c r="C65" s="94" t="s">
        <v>355</v>
      </c>
      <c r="D65" s="57" t="s">
        <v>47</v>
      </c>
      <c r="E65" s="87">
        <v>294135.93</v>
      </c>
      <c r="F65" s="127">
        <v>24095.14</v>
      </c>
      <c r="G65" s="91">
        <f t="shared" si="0"/>
        <v>318231.07</v>
      </c>
      <c r="H65" s="91">
        <f t="shared" si="1"/>
        <v>47734.660499999998</v>
      </c>
    </row>
    <row r="66" spans="1:8" ht="15" x14ac:dyDescent="0.25">
      <c r="A66" s="111">
        <v>48</v>
      </c>
      <c r="B66" s="57">
        <v>1503000</v>
      </c>
      <c r="C66" s="94" t="s">
        <v>356</v>
      </c>
      <c r="D66" s="57" t="s">
        <v>48</v>
      </c>
      <c r="E66" s="87">
        <v>114321.02</v>
      </c>
      <c r="F66" s="127">
        <v>3114.87</v>
      </c>
      <c r="G66" s="91">
        <f t="shared" si="0"/>
        <v>117435.89</v>
      </c>
      <c r="H66" s="91">
        <f t="shared" si="1"/>
        <v>17615.3835</v>
      </c>
    </row>
    <row r="67" spans="1:8" ht="15" x14ac:dyDescent="0.25">
      <c r="A67" s="111">
        <v>49</v>
      </c>
      <c r="B67" s="57">
        <v>1505000</v>
      </c>
      <c r="C67" s="83" t="s">
        <v>357</v>
      </c>
      <c r="D67" s="57" t="s">
        <v>49</v>
      </c>
      <c r="E67" s="87">
        <v>114939.28</v>
      </c>
      <c r="F67" s="127">
        <v>4180.8100000000004</v>
      </c>
      <c r="G67" s="91">
        <f t="shared" si="0"/>
        <v>119120.09</v>
      </c>
      <c r="H67" s="91">
        <f t="shared" si="1"/>
        <v>17868.013499999997</v>
      </c>
    </row>
    <row r="68" spans="1:8" ht="15" x14ac:dyDescent="0.25">
      <c r="A68" s="111">
        <v>50</v>
      </c>
      <c r="B68" s="57">
        <v>1507000</v>
      </c>
      <c r="C68" s="94" t="s">
        <v>358</v>
      </c>
      <c r="D68" s="57" t="s">
        <v>50</v>
      </c>
      <c r="E68" s="87">
        <v>670691.44999999995</v>
      </c>
      <c r="F68" s="127">
        <v>39527.160000000003</v>
      </c>
      <c r="G68" s="91">
        <f t="shared" si="0"/>
        <v>710218.61</v>
      </c>
      <c r="H68" s="91">
        <f t="shared" si="1"/>
        <v>106532.79149999999</v>
      </c>
    </row>
    <row r="69" spans="1:8" ht="15" x14ac:dyDescent="0.25">
      <c r="A69" s="111">
        <v>51</v>
      </c>
      <c r="B69" s="57">
        <v>1601000</v>
      </c>
      <c r="C69" s="94" t="s">
        <v>359</v>
      </c>
      <c r="D69" s="57" t="s">
        <v>51</v>
      </c>
      <c r="E69" s="87">
        <v>138504.81</v>
      </c>
      <c r="F69" s="127">
        <v>8066.79</v>
      </c>
      <c r="G69" s="91">
        <f t="shared" si="0"/>
        <v>146571.6</v>
      </c>
      <c r="H69" s="91">
        <f t="shared" si="1"/>
        <v>21985.74</v>
      </c>
    </row>
    <row r="70" spans="1:8" ht="15" x14ac:dyDescent="0.25">
      <c r="A70" s="111">
        <v>52</v>
      </c>
      <c r="B70" s="57">
        <v>1602000</v>
      </c>
      <c r="C70" s="94" t="s">
        <v>360</v>
      </c>
      <c r="D70" s="57" t="s">
        <v>279</v>
      </c>
      <c r="E70" s="87">
        <v>450311.86</v>
      </c>
      <c r="F70" s="127">
        <v>15255.76</v>
      </c>
      <c r="G70" s="91">
        <f t="shared" si="0"/>
        <v>465567.62</v>
      </c>
      <c r="H70" s="91">
        <f t="shared" si="1"/>
        <v>69835.142999999996</v>
      </c>
    </row>
    <row r="71" spans="1:8" ht="15" x14ac:dyDescent="0.25">
      <c r="A71" s="111">
        <v>53</v>
      </c>
      <c r="B71" s="57">
        <v>1603000</v>
      </c>
      <c r="C71" s="94" t="s">
        <v>361</v>
      </c>
      <c r="D71" s="57" t="s">
        <v>52</v>
      </c>
      <c r="E71" s="87">
        <v>598174.19999999995</v>
      </c>
      <c r="F71" s="127">
        <v>17901.23</v>
      </c>
      <c r="G71" s="91">
        <f t="shared" si="0"/>
        <v>616075.42999999993</v>
      </c>
      <c r="H71" s="91">
        <f t="shared" si="1"/>
        <v>92411.314499999993</v>
      </c>
    </row>
    <row r="72" spans="1:8" ht="15" x14ac:dyDescent="0.25">
      <c r="A72" s="111">
        <v>54</v>
      </c>
      <c r="B72" s="57">
        <v>1605000</v>
      </c>
      <c r="C72" s="94" t="s">
        <v>362</v>
      </c>
      <c r="D72" s="57" t="s">
        <v>53</v>
      </c>
      <c r="E72" s="87">
        <v>203416.95999999999</v>
      </c>
      <c r="F72" s="127">
        <v>12713.94</v>
      </c>
      <c r="G72" s="91">
        <f t="shared" si="0"/>
        <v>216130.9</v>
      </c>
      <c r="H72" s="91">
        <f t="shared" si="1"/>
        <v>32419.634999999998</v>
      </c>
    </row>
    <row r="73" spans="1:8" ht="15" x14ac:dyDescent="0.25">
      <c r="A73" s="111">
        <v>55</v>
      </c>
      <c r="B73" s="57">
        <v>1608000</v>
      </c>
      <c r="C73" s="83" t="s">
        <v>363</v>
      </c>
      <c r="D73" s="57" t="s">
        <v>54</v>
      </c>
      <c r="E73" s="87">
        <v>1689945.18</v>
      </c>
      <c r="F73" s="127">
        <v>62038.63</v>
      </c>
      <c r="G73" s="91">
        <f t="shared" si="0"/>
        <v>1751983.8099999998</v>
      </c>
      <c r="H73" s="91">
        <f t="shared" si="1"/>
        <v>262797.57149999996</v>
      </c>
    </row>
    <row r="74" spans="1:8" ht="15" x14ac:dyDescent="0.25">
      <c r="A74" s="111">
        <v>56</v>
      </c>
      <c r="B74" s="57">
        <v>1611000</v>
      </c>
      <c r="C74" s="83" t="s">
        <v>364</v>
      </c>
      <c r="D74" s="57" t="s">
        <v>55</v>
      </c>
      <c r="E74" s="87">
        <v>929012.39</v>
      </c>
      <c r="F74" s="127">
        <v>29747.21</v>
      </c>
      <c r="G74" s="91">
        <f t="shared" si="0"/>
        <v>958759.6</v>
      </c>
      <c r="H74" s="91">
        <f t="shared" si="1"/>
        <v>143813.94</v>
      </c>
    </row>
    <row r="75" spans="1:8" ht="15" x14ac:dyDescent="0.25">
      <c r="A75" s="111">
        <v>57</v>
      </c>
      <c r="B75" s="57">
        <v>1612000</v>
      </c>
      <c r="C75" s="96" t="s">
        <v>365</v>
      </c>
      <c r="D75" s="57" t="s">
        <v>56</v>
      </c>
      <c r="E75" s="87">
        <v>560781.07999999996</v>
      </c>
      <c r="F75" s="127">
        <v>17849.25</v>
      </c>
      <c r="G75" s="91">
        <f t="shared" si="0"/>
        <v>578630.32999999996</v>
      </c>
      <c r="H75" s="91">
        <f t="shared" si="1"/>
        <v>86794.549499999994</v>
      </c>
    </row>
    <row r="76" spans="1:8" ht="15" x14ac:dyDescent="0.25">
      <c r="A76" s="111">
        <v>58</v>
      </c>
      <c r="B76" s="57">
        <v>1613000</v>
      </c>
      <c r="C76" s="94" t="s">
        <v>366</v>
      </c>
      <c r="D76" s="57" t="s">
        <v>57</v>
      </c>
      <c r="E76" s="87">
        <v>200054.12</v>
      </c>
      <c r="F76" s="127">
        <v>7762.94</v>
      </c>
      <c r="G76" s="91">
        <f t="shared" si="0"/>
        <v>207817.06</v>
      </c>
      <c r="H76" s="91">
        <f t="shared" si="1"/>
        <v>31172.558999999997</v>
      </c>
    </row>
    <row r="77" spans="1:8" ht="15" x14ac:dyDescent="0.25">
      <c r="A77" s="111">
        <v>59</v>
      </c>
      <c r="B77" s="57">
        <v>1701000</v>
      </c>
      <c r="C77" s="94" t="s">
        <v>367</v>
      </c>
      <c r="D77" s="57" t="s">
        <v>58</v>
      </c>
      <c r="E77" s="87">
        <v>824748.87</v>
      </c>
      <c r="F77" s="127">
        <v>33207.01</v>
      </c>
      <c r="G77" s="91">
        <f t="shared" si="0"/>
        <v>857955.88</v>
      </c>
      <c r="H77" s="91">
        <f t="shared" si="1"/>
        <v>128693.382</v>
      </c>
    </row>
    <row r="78" spans="1:8" ht="15" x14ac:dyDescent="0.25">
      <c r="A78" s="111">
        <v>60</v>
      </c>
      <c r="B78" s="57">
        <v>1702000</v>
      </c>
      <c r="C78" s="94" t="s">
        <v>368</v>
      </c>
      <c r="D78" s="57" t="s">
        <v>59</v>
      </c>
      <c r="E78" s="87">
        <v>201004</v>
      </c>
      <c r="F78" s="127">
        <v>8967.2900000000009</v>
      </c>
      <c r="G78" s="91">
        <f t="shared" si="0"/>
        <v>209971.29</v>
      </c>
      <c r="H78" s="91">
        <f t="shared" si="1"/>
        <v>31495.693500000001</v>
      </c>
    </row>
    <row r="79" spans="1:8" ht="15" x14ac:dyDescent="0.25">
      <c r="A79" s="111">
        <v>61</v>
      </c>
      <c r="B79" s="57">
        <v>1703000</v>
      </c>
      <c r="C79" s="83" t="s">
        <v>369</v>
      </c>
      <c r="D79" s="57" t="s">
        <v>60</v>
      </c>
      <c r="E79" s="87">
        <v>175177.60000000001</v>
      </c>
      <c r="F79" s="127">
        <v>3686.5</v>
      </c>
      <c r="G79" s="91">
        <f t="shared" si="0"/>
        <v>178864.1</v>
      </c>
      <c r="H79" s="91">
        <f t="shared" si="1"/>
        <v>26829.615000000002</v>
      </c>
    </row>
    <row r="80" spans="1:8" ht="15" x14ac:dyDescent="0.25">
      <c r="A80" s="111">
        <v>62</v>
      </c>
      <c r="B80" s="57">
        <v>1704000</v>
      </c>
      <c r="C80" s="94" t="s">
        <v>370</v>
      </c>
      <c r="D80" s="57" t="s">
        <v>61</v>
      </c>
      <c r="E80" s="87">
        <v>141629.17000000001</v>
      </c>
      <c r="F80" s="127">
        <v>7616.9</v>
      </c>
      <c r="G80" s="91">
        <f t="shared" si="0"/>
        <v>149246.07</v>
      </c>
      <c r="H80" s="91">
        <f t="shared" si="1"/>
        <v>22386.910500000002</v>
      </c>
    </row>
    <row r="81" spans="1:8" ht="15" x14ac:dyDescent="0.25">
      <c r="A81" s="111">
        <v>63</v>
      </c>
      <c r="B81" s="57">
        <v>1705000</v>
      </c>
      <c r="C81" s="94" t="s">
        <v>371</v>
      </c>
      <c r="D81" s="57" t="s">
        <v>62</v>
      </c>
      <c r="E81" s="87">
        <v>1441688.72</v>
      </c>
      <c r="F81" s="127">
        <v>64898.48</v>
      </c>
      <c r="G81" s="91">
        <f t="shared" si="0"/>
        <v>1506587.2</v>
      </c>
      <c r="H81" s="91">
        <f t="shared" si="1"/>
        <v>225988.08</v>
      </c>
    </row>
    <row r="82" spans="1:8" ht="15" x14ac:dyDescent="0.25">
      <c r="A82" s="111">
        <v>64</v>
      </c>
      <c r="B82" s="57">
        <v>1802000</v>
      </c>
      <c r="C82" s="83" t="s">
        <v>372</v>
      </c>
      <c r="D82" s="57" t="s">
        <v>63</v>
      </c>
      <c r="E82" s="87">
        <v>145614.49</v>
      </c>
      <c r="F82" s="127">
        <v>6053.37</v>
      </c>
      <c r="G82" s="91">
        <f t="shared" si="0"/>
        <v>151667.85999999999</v>
      </c>
      <c r="H82" s="91">
        <f t="shared" si="1"/>
        <v>22750.178999999996</v>
      </c>
    </row>
    <row r="83" spans="1:8" ht="15" x14ac:dyDescent="0.25">
      <c r="A83" s="111">
        <v>65</v>
      </c>
      <c r="B83" s="57">
        <v>1803000</v>
      </c>
      <c r="C83" s="83" t="s">
        <v>373</v>
      </c>
      <c r="D83" s="57" t="s">
        <v>64</v>
      </c>
      <c r="E83" s="87">
        <v>1509802.89</v>
      </c>
      <c r="F83" s="127">
        <v>110975.98</v>
      </c>
      <c r="G83" s="91">
        <f t="shared" si="0"/>
        <v>1620778.8699999999</v>
      </c>
      <c r="H83" s="91">
        <f t="shared" si="1"/>
        <v>243116.83049999998</v>
      </c>
    </row>
    <row r="84" spans="1:8" ht="15" x14ac:dyDescent="0.25">
      <c r="A84" s="111">
        <v>66</v>
      </c>
      <c r="B84" s="57">
        <v>1804000</v>
      </c>
      <c r="C84" s="94" t="s">
        <v>374</v>
      </c>
      <c r="D84" s="57" t="s">
        <v>65</v>
      </c>
      <c r="E84" s="87">
        <v>1007586.03</v>
      </c>
      <c r="F84" s="127">
        <v>45819.97</v>
      </c>
      <c r="G84" s="91">
        <f t="shared" ref="G84:G147" si="2">SUM(E84:F84)</f>
        <v>1053406</v>
      </c>
      <c r="H84" s="91">
        <f t="shared" ref="H84:H147" si="3">G84*15%</f>
        <v>158010.9</v>
      </c>
    </row>
    <row r="85" spans="1:8" ht="15" x14ac:dyDescent="0.25">
      <c r="A85" s="111">
        <v>67</v>
      </c>
      <c r="B85" s="57">
        <v>1901000</v>
      </c>
      <c r="C85" s="83" t="s">
        <v>375</v>
      </c>
      <c r="D85" s="57" t="s">
        <v>66</v>
      </c>
      <c r="E85" s="87">
        <v>207082.08</v>
      </c>
      <c r="F85" s="127">
        <v>4169.3</v>
      </c>
      <c r="G85" s="91">
        <f t="shared" si="2"/>
        <v>211251.37999999998</v>
      </c>
      <c r="H85" s="91">
        <f t="shared" si="3"/>
        <v>31687.706999999995</v>
      </c>
    </row>
    <row r="86" spans="1:8" ht="15" x14ac:dyDescent="0.25">
      <c r="A86" s="111">
        <v>68</v>
      </c>
      <c r="B86" s="57">
        <v>1905000</v>
      </c>
      <c r="C86" s="83" t="s">
        <v>376</v>
      </c>
      <c r="D86" s="57" t="s">
        <v>67</v>
      </c>
      <c r="E86" s="87">
        <v>655547.09</v>
      </c>
      <c r="F86" s="127">
        <v>28664.48</v>
      </c>
      <c r="G86" s="91">
        <f t="shared" si="2"/>
        <v>684211.57</v>
      </c>
      <c r="H86" s="91">
        <f t="shared" si="3"/>
        <v>102631.7355</v>
      </c>
    </row>
    <row r="87" spans="1:8" ht="15" x14ac:dyDescent="0.25">
      <c r="A87" s="111">
        <v>69</v>
      </c>
      <c r="B87" s="57">
        <v>2002000</v>
      </c>
      <c r="C87" s="83" t="s">
        <v>377</v>
      </c>
      <c r="D87" s="57" t="s">
        <v>68</v>
      </c>
      <c r="E87" s="87">
        <v>259970.44</v>
      </c>
      <c r="F87" s="127">
        <v>18652.099999999999</v>
      </c>
      <c r="G87" s="91">
        <f t="shared" si="2"/>
        <v>278622.53999999998</v>
      </c>
      <c r="H87" s="91">
        <f t="shared" si="3"/>
        <v>41793.380999999994</v>
      </c>
    </row>
    <row r="88" spans="1:8" ht="15" x14ac:dyDescent="0.25">
      <c r="A88" s="111">
        <v>70</v>
      </c>
      <c r="B88" s="57">
        <v>2104000</v>
      </c>
      <c r="C88" s="83" t="s">
        <v>378</v>
      </c>
      <c r="D88" s="57" t="s">
        <v>69</v>
      </c>
      <c r="E88" s="87">
        <v>367942.43</v>
      </c>
      <c r="F88" s="127">
        <v>50334.34</v>
      </c>
      <c r="G88" s="91">
        <f t="shared" si="2"/>
        <v>418276.77</v>
      </c>
      <c r="H88" s="91">
        <f t="shared" si="3"/>
        <v>62741.515500000001</v>
      </c>
    </row>
    <row r="89" spans="1:8" ht="15" x14ac:dyDescent="0.25">
      <c r="A89" s="111">
        <v>71</v>
      </c>
      <c r="B89" s="57">
        <v>2105000</v>
      </c>
      <c r="C89" s="94" t="s">
        <v>379</v>
      </c>
      <c r="D89" s="57" t="s">
        <v>70</v>
      </c>
      <c r="E89" s="87">
        <v>358464.27</v>
      </c>
      <c r="F89" s="127">
        <v>25747.88</v>
      </c>
      <c r="G89" s="91">
        <f t="shared" si="2"/>
        <v>384212.15</v>
      </c>
      <c r="H89" s="91">
        <f t="shared" si="3"/>
        <v>57631.822500000002</v>
      </c>
    </row>
    <row r="90" spans="1:8" ht="15" x14ac:dyDescent="0.25">
      <c r="A90" s="111">
        <v>72</v>
      </c>
      <c r="B90" s="57">
        <v>2202000</v>
      </c>
      <c r="C90" s="94" t="s">
        <v>380</v>
      </c>
      <c r="D90" s="57" t="s">
        <v>71</v>
      </c>
      <c r="E90" s="87">
        <v>318680.28999999998</v>
      </c>
      <c r="F90" s="127">
        <v>36933.769999999997</v>
      </c>
      <c r="G90" s="91">
        <f t="shared" si="2"/>
        <v>355614.06</v>
      </c>
      <c r="H90" s="91">
        <f t="shared" si="3"/>
        <v>53342.108999999997</v>
      </c>
    </row>
    <row r="91" spans="1:8" ht="15" x14ac:dyDescent="0.25">
      <c r="A91" s="111">
        <v>73</v>
      </c>
      <c r="B91" s="57">
        <v>2203000</v>
      </c>
      <c r="C91" s="83" t="s">
        <v>381</v>
      </c>
      <c r="D91" s="57" t="s">
        <v>72</v>
      </c>
      <c r="E91" s="87">
        <v>421387.52000000002</v>
      </c>
      <c r="F91" s="127">
        <v>77677.039999999994</v>
      </c>
      <c r="G91" s="91">
        <f t="shared" si="2"/>
        <v>499064.56</v>
      </c>
      <c r="H91" s="91">
        <f t="shared" si="3"/>
        <v>74859.683999999994</v>
      </c>
    </row>
    <row r="92" spans="1:8" ht="15" x14ac:dyDescent="0.25">
      <c r="A92" s="111">
        <v>74</v>
      </c>
      <c r="B92" s="57">
        <v>2301000</v>
      </c>
      <c r="C92" s="94" t="s">
        <v>382</v>
      </c>
      <c r="D92" s="57" t="s">
        <v>73</v>
      </c>
      <c r="E92" s="87">
        <v>2592620.0099999998</v>
      </c>
      <c r="F92" s="127">
        <v>107270.72</v>
      </c>
      <c r="G92" s="91">
        <f t="shared" si="2"/>
        <v>2699890.73</v>
      </c>
      <c r="H92" s="91">
        <f t="shared" si="3"/>
        <v>404983.60949999996</v>
      </c>
    </row>
    <row r="93" spans="1:8" ht="15" x14ac:dyDescent="0.25">
      <c r="A93" s="111">
        <v>75</v>
      </c>
      <c r="B93" s="57">
        <v>2303000</v>
      </c>
      <c r="C93" s="94" t="s">
        <v>383</v>
      </c>
      <c r="D93" s="57" t="s">
        <v>74</v>
      </c>
      <c r="E93" s="87">
        <v>817367.68</v>
      </c>
      <c r="F93" s="127">
        <v>36747.61</v>
      </c>
      <c r="G93" s="91">
        <f t="shared" si="2"/>
        <v>854115.29</v>
      </c>
      <c r="H93" s="91">
        <f t="shared" si="3"/>
        <v>128117.2935</v>
      </c>
    </row>
    <row r="94" spans="1:8" ht="15" x14ac:dyDescent="0.25">
      <c r="A94" s="111">
        <v>76</v>
      </c>
      <c r="B94" s="57">
        <v>2304000</v>
      </c>
      <c r="C94" s="94" t="s">
        <v>384</v>
      </c>
      <c r="D94" s="57" t="s">
        <v>75</v>
      </c>
      <c r="E94" s="87">
        <v>84896.11</v>
      </c>
      <c r="F94" s="127">
        <v>4843.12</v>
      </c>
      <c r="G94" s="91">
        <f t="shared" si="2"/>
        <v>89739.23</v>
      </c>
      <c r="H94" s="91">
        <f t="shared" si="3"/>
        <v>13460.884499999998</v>
      </c>
    </row>
    <row r="95" spans="1:8" ht="15" x14ac:dyDescent="0.25">
      <c r="A95" s="111">
        <v>77</v>
      </c>
      <c r="B95" s="57">
        <v>2305000</v>
      </c>
      <c r="C95" s="94" t="s">
        <v>385</v>
      </c>
      <c r="D95" s="57" t="s">
        <v>76</v>
      </c>
      <c r="E95" s="87">
        <v>267980.02</v>
      </c>
      <c r="F95" s="127">
        <v>7593.07</v>
      </c>
      <c r="G95" s="91">
        <f t="shared" si="2"/>
        <v>275573.09000000003</v>
      </c>
      <c r="H95" s="91">
        <f t="shared" si="3"/>
        <v>41335.963500000005</v>
      </c>
    </row>
    <row r="96" spans="1:8" ht="15" x14ac:dyDescent="0.25">
      <c r="A96" s="111">
        <v>78</v>
      </c>
      <c r="B96" s="57">
        <v>2306000</v>
      </c>
      <c r="C96" s="83" t="s">
        <v>386</v>
      </c>
      <c r="D96" s="57" t="s">
        <v>77</v>
      </c>
      <c r="E96" s="87">
        <v>115292.85</v>
      </c>
      <c r="F96" s="127">
        <v>5049.7700000000004</v>
      </c>
      <c r="G96" s="91">
        <f t="shared" si="2"/>
        <v>120342.62000000001</v>
      </c>
      <c r="H96" s="91">
        <f t="shared" si="3"/>
        <v>18051.393</v>
      </c>
    </row>
    <row r="97" spans="1:8" ht="15" x14ac:dyDescent="0.25">
      <c r="A97" s="111">
        <v>79</v>
      </c>
      <c r="B97" s="57">
        <v>2307000</v>
      </c>
      <c r="C97" s="83" t="s">
        <v>387</v>
      </c>
      <c r="D97" s="57" t="s">
        <v>78</v>
      </c>
      <c r="E97" s="87">
        <v>681342.42</v>
      </c>
      <c r="F97" s="127">
        <v>18946.54</v>
      </c>
      <c r="G97" s="91">
        <f t="shared" si="2"/>
        <v>700288.96000000008</v>
      </c>
      <c r="H97" s="91">
        <f t="shared" si="3"/>
        <v>105043.34400000001</v>
      </c>
    </row>
    <row r="98" spans="1:8" ht="15" x14ac:dyDescent="0.25">
      <c r="A98" s="111">
        <v>80</v>
      </c>
      <c r="B98" s="57">
        <v>2402000</v>
      </c>
      <c r="C98" s="94" t="s">
        <v>388</v>
      </c>
      <c r="D98" s="57" t="s">
        <v>79</v>
      </c>
      <c r="E98" s="87">
        <v>197443.77</v>
      </c>
      <c r="F98" s="127">
        <v>12797.01</v>
      </c>
      <c r="G98" s="91">
        <f t="shared" si="2"/>
        <v>210240.78</v>
      </c>
      <c r="H98" s="91">
        <f t="shared" si="3"/>
        <v>31536.116999999998</v>
      </c>
    </row>
    <row r="99" spans="1:8" ht="15" x14ac:dyDescent="0.25">
      <c r="A99" s="111">
        <v>81</v>
      </c>
      <c r="B99" s="57">
        <v>2403000</v>
      </c>
      <c r="C99" s="94" t="s">
        <v>389</v>
      </c>
      <c r="D99" s="57" t="s">
        <v>80</v>
      </c>
      <c r="E99" s="87">
        <v>128764.33</v>
      </c>
      <c r="F99" s="127">
        <v>5677.08</v>
      </c>
      <c r="G99" s="91">
        <f t="shared" si="2"/>
        <v>134441.41</v>
      </c>
      <c r="H99" s="91">
        <f t="shared" si="3"/>
        <v>20166.211500000001</v>
      </c>
    </row>
    <row r="100" spans="1:8" ht="15" x14ac:dyDescent="0.25">
      <c r="A100" s="111">
        <v>82</v>
      </c>
      <c r="B100" s="57">
        <v>2404000</v>
      </c>
      <c r="C100" s="94" t="s">
        <v>390</v>
      </c>
      <c r="D100" s="57" t="s">
        <v>81</v>
      </c>
      <c r="E100" s="87">
        <v>435104.29</v>
      </c>
      <c r="F100" s="127">
        <v>22308.23</v>
      </c>
      <c r="G100" s="91">
        <f t="shared" si="2"/>
        <v>457412.51999999996</v>
      </c>
      <c r="H100" s="91">
        <f t="shared" si="3"/>
        <v>68611.877999999997</v>
      </c>
    </row>
    <row r="101" spans="1:8" ht="15" x14ac:dyDescent="0.25">
      <c r="A101" s="111">
        <v>83</v>
      </c>
      <c r="B101" s="57">
        <v>2501000</v>
      </c>
      <c r="C101" s="83" t="s">
        <v>391</v>
      </c>
      <c r="D101" s="57" t="s">
        <v>82</v>
      </c>
      <c r="E101" s="87">
        <v>150706.95000000001</v>
      </c>
      <c r="F101" s="127">
        <v>15320.21</v>
      </c>
      <c r="G101" s="91">
        <f t="shared" si="2"/>
        <v>166027.16</v>
      </c>
      <c r="H101" s="91">
        <f t="shared" si="3"/>
        <v>24904.074000000001</v>
      </c>
    </row>
    <row r="102" spans="1:8" ht="15" x14ac:dyDescent="0.25">
      <c r="A102" s="111">
        <v>84</v>
      </c>
      <c r="B102" s="57">
        <v>2502000</v>
      </c>
      <c r="C102" s="94" t="s">
        <v>392</v>
      </c>
      <c r="D102" s="57" t="s">
        <v>83</v>
      </c>
      <c r="E102" s="87">
        <v>228972.67</v>
      </c>
      <c r="F102" s="127">
        <v>12659.66</v>
      </c>
      <c r="G102" s="91">
        <f t="shared" si="2"/>
        <v>241632.33000000002</v>
      </c>
      <c r="H102" s="91">
        <f t="shared" si="3"/>
        <v>36244.849500000004</v>
      </c>
    </row>
    <row r="103" spans="1:8" ht="15" x14ac:dyDescent="0.25">
      <c r="A103" s="111">
        <v>85</v>
      </c>
      <c r="B103" s="57">
        <v>2503000</v>
      </c>
      <c r="C103" s="94" t="s">
        <v>393</v>
      </c>
      <c r="D103" s="57" t="s">
        <v>84</v>
      </c>
      <c r="E103" s="87">
        <v>97881.25</v>
      </c>
      <c r="F103" s="127">
        <v>6785</v>
      </c>
      <c r="G103" s="91">
        <f t="shared" si="2"/>
        <v>104666.25</v>
      </c>
      <c r="H103" s="91">
        <f t="shared" si="3"/>
        <v>15699.9375</v>
      </c>
    </row>
    <row r="104" spans="1:8" ht="15" x14ac:dyDescent="0.25">
      <c r="A104" s="111">
        <v>86</v>
      </c>
      <c r="B104" s="57">
        <v>2601000</v>
      </c>
      <c r="C104" s="94" t="s">
        <v>394</v>
      </c>
      <c r="D104" s="57" t="s">
        <v>85</v>
      </c>
      <c r="E104" s="87">
        <v>175233.79</v>
      </c>
      <c r="F104" s="127">
        <v>6526.45</v>
      </c>
      <c r="G104" s="91">
        <f t="shared" si="2"/>
        <v>181760.24000000002</v>
      </c>
      <c r="H104" s="91">
        <f t="shared" si="3"/>
        <v>27264.036000000004</v>
      </c>
    </row>
    <row r="105" spans="1:8" ht="15" x14ac:dyDescent="0.25">
      <c r="A105" s="111">
        <v>87</v>
      </c>
      <c r="B105" s="57">
        <v>2602000</v>
      </c>
      <c r="C105" s="94" t="s">
        <v>395</v>
      </c>
      <c r="D105" s="57" t="s">
        <v>86</v>
      </c>
      <c r="E105" s="87">
        <v>309099.71000000002</v>
      </c>
      <c r="F105" s="127">
        <v>12617.04</v>
      </c>
      <c r="G105" s="91">
        <f t="shared" si="2"/>
        <v>321716.75</v>
      </c>
      <c r="H105" s="91">
        <f t="shared" si="3"/>
        <v>48257.512499999997</v>
      </c>
    </row>
    <row r="106" spans="1:8" ht="15" x14ac:dyDescent="0.25">
      <c r="A106" s="111">
        <v>88</v>
      </c>
      <c r="B106" s="52">
        <v>2603000</v>
      </c>
      <c r="C106" s="84" t="s">
        <v>396</v>
      </c>
      <c r="D106" s="52" t="s">
        <v>87</v>
      </c>
      <c r="E106" s="105">
        <v>1071137.8799999999</v>
      </c>
      <c r="F106" s="130">
        <v>34796.339999999997</v>
      </c>
      <c r="G106" s="106">
        <f t="shared" si="2"/>
        <v>1105934.22</v>
      </c>
      <c r="H106" s="106">
        <f t="shared" si="3"/>
        <v>165890.133</v>
      </c>
    </row>
    <row r="107" spans="1:8" ht="15" x14ac:dyDescent="0.25">
      <c r="A107" s="111">
        <v>89</v>
      </c>
      <c r="B107" s="57">
        <v>2604000</v>
      </c>
      <c r="C107" s="94" t="s">
        <v>397</v>
      </c>
      <c r="D107" s="57" t="s">
        <v>88</v>
      </c>
      <c r="E107" s="87">
        <v>169048.4</v>
      </c>
      <c r="F107" s="127">
        <v>4447.22</v>
      </c>
      <c r="G107" s="91">
        <f t="shared" si="2"/>
        <v>173495.62</v>
      </c>
      <c r="H107" s="91">
        <f t="shared" si="3"/>
        <v>26024.342999999997</v>
      </c>
    </row>
    <row r="108" spans="1:8" ht="15" x14ac:dyDescent="0.25">
      <c r="A108" s="111">
        <v>90</v>
      </c>
      <c r="B108" s="57">
        <v>2605000</v>
      </c>
      <c r="C108" s="94" t="s">
        <v>398</v>
      </c>
      <c r="D108" s="57" t="s">
        <v>89</v>
      </c>
      <c r="E108" s="87">
        <v>984104.02</v>
      </c>
      <c r="F108" s="127">
        <v>30787.4</v>
      </c>
      <c r="G108" s="91">
        <f t="shared" si="2"/>
        <v>1014891.42</v>
      </c>
      <c r="H108" s="91">
        <f t="shared" si="3"/>
        <v>152233.71299999999</v>
      </c>
    </row>
    <row r="109" spans="1:8" ht="15" x14ac:dyDescent="0.25">
      <c r="A109" s="111">
        <v>91</v>
      </c>
      <c r="B109" s="57">
        <v>2606000</v>
      </c>
      <c r="C109" s="83" t="s">
        <v>399</v>
      </c>
      <c r="D109" s="57" t="s">
        <v>90</v>
      </c>
      <c r="E109" s="87">
        <v>755879.19</v>
      </c>
      <c r="F109" s="127">
        <v>31316.46</v>
      </c>
      <c r="G109" s="91">
        <f t="shared" si="2"/>
        <v>787195.64999999991</v>
      </c>
      <c r="H109" s="91">
        <f t="shared" si="3"/>
        <v>118079.34749999997</v>
      </c>
    </row>
    <row r="110" spans="1:8" ht="15" x14ac:dyDescent="0.25">
      <c r="A110" s="111">
        <v>92</v>
      </c>
      <c r="B110" s="57">
        <v>2607000</v>
      </c>
      <c r="C110" s="94" t="s">
        <v>400</v>
      </c>
      <c r="D110" s="57" t="s">
        <v>91</v>
      </c>
      <c r="E110" s="87">
        <v>186062.86</v>
      </c>
      <c r="F110" s="127">
        <v>9764.17</v>
      </c>
      <c r="G110" s="91">
        <f t="shared" si="2"/>
        <v>195827.03</v>
      </c>
      <c r="H110" s="91">
        <f t="shared" si="3"/>
        <v>29374.054499999998</v>
      </c>
    </row>
    <row r="111" spans="1:8" ht="15" x14ac:dyDescent="0.25">
      <c r="A111" s="111">
        <v>93</v>
      </c>
      <c r="B111" s="57">
        <v>2703000</v>
      </c>
      <c r="C111" s="94" t="s">
        <v>401</v>
      </c>
      <c r="D111" s="57" t="s">
        <v>92</v>
      </c>
      <c r="E111" s="87">
        <v>122788.68</v>
      </c>
      <c r="F111" s="127">
        <v>5540.52</v>
      </c>
      <c r="G111" s="91">
        <f t="shared" si="2"/>
        <v>128329.2</v>
      </c>
      <c r="H111" s="91">
        <f t="shared" si="3"/>
        <v>19249.379999999997</v>
      </c>
    </row>
    <row r="112" spans="1:8" ht="15" x14ac:dyDescent="0.25">
      <c r="A112" s="111">
        <v>94</v>
      </c>
      <c r="B112" s="57">
        <v>2705000</v>
      </c>
      <c r="C112" s="94" t="s">
        <v>402</v>
      </c>
      <c r="D112" s="57" t="s">
        <v>93</v>
      </c>
      <c r="E112" s="87">
        <v>1009864.81</v>
      </c>
      <c r="F112" s="127">
        <v>33260.370000000003</v>
      </c>
      <c r="G112" s="91">
        <f t="shared" si="2"/>
        <v>1043125.18</v>
      </c>
      <c r="H112" s="91">
        <f t="shared" si="3"/>
        <v>156468.777</v>
      </c>
    </row>
    <row r="113" spans="1:8" ht="15" x14ac:dyDescent="0.25">
      <c r="A113" s="111">
        <v>95</v>
      </c>
      <c r="B113" s="57">
        <v>2803000</v>
      </c>
      <c r="C113" s="94" t="s">
        <v>403</v>
      </c>
      <c r="D113" s="57" t="s">
        <v>94</v>
      </c>
      <c r="E113" s="87">
        <v>155296.49</v>
      </c>
      <c r="F113" s="127">
        <v>14576.44</v>
      </c>
      <c r="G113" s="91">
        <f t="shared" si="2"/>
        <v>169872.93</v>
      </c>
      <c r="H113" s="91">
        <f t="shared" si="3"/>
        <v>25480.939499999997</v>
      </c>
    </row>
    <row r="114" spans="1:8" ht="15" x14ac:dyDescent="0.25">
      <c r="A114" s="111">
        <v>96</v>
      </c>
      <c r="B114" s="57">
        <v>2807000</v>
      </c>
      <c r="C114" s="94" t="s">
        <v>404</v>
      </c>
      <c r="D114" s="57" t="s">
        <v>95</v>
      </c>
      <c r="E114" s="87">
        <v>855073.29</v>
      </c>
      <c r="F114" s="127">
        <v>67687.600000000006</v>
      </c>
      <c r="G114" s="91">
        <f t="shared" si="2"/>
        <v>922760.89</v>
      </c>
      <c r="H114" s="91">
        <f t="shared" si="3"/>
        <v>138414.1335</v>
      </c>
    </row>
    <row r="115" spans="1:8" ht="15" x14ac:dyDescent="0.25">
      <c r="A115" s="111">
        <v>97</v>
      </c>
      <c r="B115" s="57">
        <v>2808000</v>
      </c>
      <c r="C115" s="94" t="s">
        <v>405</v>
      </c>
      <c r="D115" s="57" t="s">
        <v>96</v>
      </c>
      <c r="E115" s="87">
        <v>861876.36</v>
      </c>
      <c r="F115" s="127">
        <v>46817.34</v>
      </c>
      <c r="G115" s="91">
        <f t="shared" si="2"/>
        <v>908693.7</v>
      </c>
      <c r="H115" s="91">
        <f t="shared" si="3"/>
        <v>136304.05499999999</v>
      </c>
    </row>
    <row r="116" spans="1:8" ht="15" x14ac:dyDescent="0.25">
      <c r="A116" s="111">
        <v>98</v>
      </c>
      <c r="B116" s="57">
        <v>2901000</v>
      </c>
      <c r="C116" s="94" t="s">
        <v>406</v>
      </c>
      <c r="D116" s="57" t="s">
        <v>97</v>
      </c>
      <c r="E116" s="87">
        <v>146924.07</v>
      </c>
      <c r="F116" s="127">
        <v>6554.68</v>
      </c>
      <c r="G116" s="91">
        <f t="shared" si="2"/>
        <v>153478.75</v>
      </c>
      <c r="H116" s="91">
        <f t="shared" si="3"/>
        <v>23021.8125</v>
      </c>
    </row>
    <row r="117" spans="1:8" ht="15" x14ac:dyDescent="0.25">
      <c r="A117" s="111">
        <v>99</v>
      </c>
      <c r="B117" s="57">
        <v>2903000</v>
      </c>
      <c r="C117" s="83" t="s">
        <v>407</v>
      </c>
      <c r="D117" s="57" t="s">
        <v>98</v>
      </c>
      <c r="E117" s="87">
        <v>625665.96</v>
      </c>
      <c r="F117" s="127">
        <v>40617.120000000003</v>
      </c>
      <c r="G117" s="91">
        <f t="shared" si="2"/>
        <v>666283.07999999996</v>
      </c>
      <c r="H117" s="91">
        <f t="shared" si="3"/>
        <v>99942.461999999985</v>
      </c>
    </row>
    <row r="118" spans="1:8" ht="15" x14ac:dyDescent="0.25">
      <c r="A118" s="111">
        <v>100</v>
      </c>
      <c r="B118" s="57">
        <v>2906000</v>
      </c>
      <c r="C118" s="83" t="s">
        <v>408</v>
      </c>
      <c r="D118" s="57" t="s">
        <v>99</v>
      </c>
      <c r="E118" s="87">
        <v>131431.64000000001</v>
      </c>
      <c r="F118" s="127">
        <v>3082.98</v>
      </c>
      <c r="G118" s="91">
        <f t="shared" si="2"/>
        <v>134514.62000000002</v>
      </c>
      <c r="H118" s="91">
        <f t="shared" si="3"/>
        <v>20177.193000000003</v>
      </c>
    </row>
    <row r="119" spans="1:8" ht="15" x14ac:dyDescent="0.25">
      <c r="A119" s="111">
        <v>101</v>
      </c>
      <c r="B119" s="57">
        <v>3001000</v>
      </c>
      <c r="C119" s="94" t="s">
        <v>409</v>
      </c>
      <c r="D119" s="57" t="s">
        <v>100</v>
      </c>
      <c r="E119" s="87">
        <v>242158.07</v>
      </c>
      <c r="F119" s="127">
        <v>7656.49</v>
      </c>
      <c r="G119" s="91">
        <f t="shared" si="2"/>
        <v>249814.56</v>
      </c>
      <c r="H119" s="91">
        <f t="shared" si="3"/>
        <v>37472.184000000001</v>
      </c>
    </row>
    <row r="120" spans="1:8" ht="15" x14ac:dyDescent="0.25">
      <c r="A120" s="111">
        <v>102</v>
      </c>
      <c r="B120" s="57">
        <v>3002000</v>
      </c>
      <c r="C120" s="94" t="s">
        <v>410</v>
      </c>
      <c r="D120" s="57" t="s">
        <v>101</v>
      </c>
      <c r="E120" s="87">
        <v>264519.69</v>
      </c>
      <c r="F120" s="127">
        <v>13336.26</v>
      </c>
      <c r="G120" s="91">
        <f t="shared" si="2"/>
        <v>277855.95</v>
      </c>
      <c r="H120" s="91">
        <f t="shared" si="3"/>
        <v>41678.392500000002</v>
      </c>
    </row>
    <row r="121" spans="1:8" ht="15" x14ac:dyDescent="0.25">
      <c r="A121" s="111">
        <v>103</v>
      </c>
      <c r="B121" s="57">
        <v>3003000</v>
      </c>
      <c r="C121" s="94" t="s">
        <v>411</v>
      </c>
      <c r="D121" s="57" t="s">
        <v>102</v>
      </c>
      <c r="E121" s="87">
        <v>180187.29</v>
      </c>
      <c r="F121" s="127">
        <v>9176.5499999999993</v>
      </c>
      <c r="G121" s="91">
        <f t="shared" si="2"/>
        <v>189363.84</v>
      </c>
      <c r="H121" s="91">
        <f t="shared" si="3"/>
        <v>28404.575999999997</v>
      </c>
    </row>
    <row r="122" spans="1:8" ht="15" x14ac:dyDescent="0.25">
      <c r="A122" s="111">
        <v>104</v>
      </c>
      <c r="B122" s="57">
        <v>3004000</v>
      </c>
      <c r="C122" s="83" t="s">
        <v>412</v>
      </c>
      <c r="D122" s="57" t="s">
        <v>103</v>
      </c>
      <c r="E122" s="87">
        <v>538368.42000000004</v>
      </c>
      <c r="F122" s="127">
        <v>40646.339999999997</v>
      </c>
      <c r="G122" s="91">
        <f t="shared" si="2"/>
        <v>579014.76</v>
      </c>
      <c r="H122" s="91">
        <f t="shared" si="3"/>
        <v>86852.213999999993</v>
      </c>
    </row>
    <row r="123" spans="1:8" ht="15" x14ac:dyDescent="0.25">
      <c r="A123" s="111">
        <v>105</v>
      </c>
      <c r="B123" s="57">
        <v>3005000</v>
      </c>
      <c r="C123" s="83" t="s">
        <v>413</v>
      </c>
      <c r="D123" s="57" t="s">
        <v>104</v>
      </c>
      <c r="E123" s="87">
        <v>126579.58</v>
      </c>
      <c r="F123" s="127">
        <v>3489.86</v>
      </c>
      <c r="G123" s="91">
        <f t="shared" si="2"/>
        <v>130069.44</v>
      </c>
      <c r="H123" s="91">
        <f t="shared" si="3"/>
        <v>19510.416000000001</v>
      </c>
    </row>
    <row r="124" spans="1:8" ht="15" x14ac:dyDescent="0.25">
      <c r="A124" s="111">
        <v>106</v>
      </c>
      <c r="B124" s="57">
        <v>3102000</v>
      </c>
      <c r="C124" s="83" t="s">
        <v>414</v>
      </c>
      <c r="D124" s="57" t="s">
        <v>105</v>
      </c>
      <c r="E124" s="87">
        <v>120438.51</v>
      </c>
      <c r="F124" s="127">
        <v>2851.73</v>
      </c>
      <c r="G124" s="91">
        <f t="shared" si="2"/>
        <v>123290.23999999999</v>
      </c>
      <c r="H124" s="91">
        <f t="shared" si="3"/>
        <v>18493.535999999996</v>
      </c>
    </row>
    <row r="125" spans="1:8" ht="15" x14ac:dyDescent="0.25">
      <c r="A125" s="111">
        <v>107</v>
      </c>
      <c r="B125" s="57">
        <v>3104000</v>
      </c>
      <c r="C125" s="94" t="s">
        <v>415</v>
      </c>
      <c r="D125" s="57" t="s">
        <v>106</v>
      </c>
      <c r="E125" s="110">
        <v>131995.64000000001</v>
      </c>
      <c r="F125" s="127">
        <v>3667.48</v>
      </c>
      <c r="G125" s="91">
        <f t="shared" si="2"/>
        <v>135663.12000000002</v>
      </c>
      <c r="H125" s="91">
        <f t="shared" si="3"/>
        <v>20349.468000000004</v>
      </c>
    </row>
    <row r="126" spans="1:8" ht="15" x14ac:dyDescent="0.25">
      <c r="A126" s="111">
        <v>108</v>
      </c>
      <c r="B126" s="57">
        <v>3105000</v>
      </c>
      <c r="C126" s="94" t="s">
        <v>416</v>
      </c>
      <c r="D126" s="57" t="s">
        <v>107</v>
      </c>
      <c r="E126" s="110">
        <v>452134.35</v>
      </c>
      <c r="F126" s="127">
        <v>20833.87</v>
      </c>
      <c r="G126" s="91">
        <f t="shared" si="2"/>
        <v>472968.22</v>
      </c>
      <c r="H126" s="91">
        <f t="shared" si="3"/>
        <v>70945.232999999993</v>
      </c>
    </row>
    <row r="127" spans="1:8" ht="15" x14ac:dyDescent="0.25">
      <c r="A127" s="111">
        <v>109</v>
      </c>
      <c r="B127" s="57">
        <v>3201000</v>
      </c>
      <c r="C127" s="83" t="s">
        <v>417</v>
      </c>
      <c r="D127" s="57" t="s">
        <v>108</v>
      </c>
      <c r="E127" s="110">
        <v>849269.05</v>
      </c>
      <c r="F127" s="127">
        <v>106922.79</v>
      </c>
      <c r="G127" s="91">
        <f t="shared" si="2"/>
        <v>956191.84000000008</v>
      </c>
      <c r="H127" s="91">
        <f t="shared" si="3"/>
        <v>143428.77600000001</v>
      </c>
    </row>
    <row r="128" spans="1:8" ht="15" x14ac:dyDescent="0.25">
      <c r="A128" s="111">
        <v>110</v>
      </c>
      <c r="B128" s="52">
        <v>3209000</v>
      </c>
      <c r="C128" s="85" t="s">
        <v>418</v>
      </c>
      <c r="D128" s="52" t="s">
        <v>248</v>
      </c>
      <c r="E128" s="105">
        <v>456421.87</v>
      </c>
      <c r="F128" s="130">
        <v>22326.39</v>
      </c>
      <c r="G128" s="106">
        <f t="shared" si="2"/>
        <v>478748.26</v>
      </c>
      <c r="H128" s="106">
        <f t="shared" si="3"/>
        <v>71812.239000000001</v>
      </c>
    </row>
    <row r="129" spans="1:8" ht="15" x14ac:dyDescent="0.25">
      <c r="A129" s="111">
        <v>111</v>
      </c>
      <c r="B129" s="57">
        <v>3211000</v>
      </c>
      <c r="C129" s="94" t="s">
        <v>419</v>
      </c>
      <c r="D129" s="57" t="s">
        <v>109</v>
      </c>
      <c r="E129" s="87">
        <v>144117.01</v>
      </c>
      <c r="F129" s="127">
        <v>26160.93</v>
      </c>
      <c r="G129" s="91">
        <f t="shared" si="2"/>
        <v>170277.94</v>
      </c>
      <c r="H129" s="91">
        <f t="shared" si="3"/>
        <v>25541.690999999999</v>
      </c>
    </row>
    <row r="130" spans="1:8" ht="15" x14ac:dyDescent="0.25">
      <c r="A130" s="111">
        <v>112</v>
      </c>
      <c r="B130" s="57">
        <v>3212000</v>
      </c>
      <c r="C130" s="94" t="s">
        <v>420</v>
      </c>
      <c r="D130" s="57" t="s">
        <v>110</v>
      </c>
      <c r="E130" s="87">
        <v>208048.56</v>
      </c>
      <c r="F130" s="127">
        <v>14337.16</v>
      </c>
      <c r="G130" s="91">
        <f t="shared" si="2"/>
        <v>222385.72</v>
      </c>
      <c r="H130" s="91">
        <f t="shared" si="3"/>
        <v>33357.858</v>
      </c>
    </row>
    <row r="131" spans="1:8" ht="15" x14ac:dyDescent="0.25">
      <c r="A131" s="111">
        <v>113</v>
      </c>
      <c r="B131" s="57">
        <v>3301000</v>
      </c>
      <c r="C131" s="83" t="s">
        <v>421</v>
      </c>
      <c r="D131" s="57" t="s">
        <v>111</v>
      </c>
      <c r="E131" s="87">
        <v>116868.11</v>
      </c>
      <c r="F131" s="127">
        <v>12520.2</v>
      </c>
      <c r="G131" s="91">
        <f t="shared" si="2"/>
        <v>129388.31</v>
      </c>
      <c r="H131" s="91">
        <f t="shared" si="3"/>
        <v>19408.246499999997</v>
      </c>
    </row>
    <row r="132" spans="1:8" ht="15" x14ac:dyDescent="0.25">
      <c r="A132" s="111">
        <v>114</v>
      </c>
      <c r="B132" s="57">
        <v>3302000</v>
      </c>
      <c r="C132" s="83" t="s">
        <v>422</v>
      </c>
      <c r="D132" s="57" t="s">
        <v>112</v>
      </c>
      <c r="E132" s="87">
        <v>200096.54</v>
      </c>
      <c r="F132" s="127">
        <v>22682.44</v>
      </c>
      <c r="G132" s="91">
        <f t="shared" si="2"/>
        <v>222778.98</v>
      </c>
      <c r="H132" s="91">
        <f t="shared" si="3"/>
        <v>33416.847000000002</v>
      </c>
    </row>
    <row r="133" spans="1:8" ht="15" x14ac:dyDescent="0.25">
      <c r="A133" s="111">
        <v>115</v>
      </c>
      <c r="B133" s="57">
        <v>3306000</v>
      </c>
      <c r="C133" s="94" t="s">
        <v>423</v>
      </c>
      <c r="D133" s="57" t="s">
        <v>113</v>
      </c>
      <c r="E133" s="87">
        <v>165377.63</v>
      </c>
      <c r="F133" s="127">
        <v>16582.330000000002</v>
      </c>
      <c r="G133" s="91">
        <f t="shared" si="2"/>
        <v>181959.96000000002</v>
      </c>
      <c r="H133" s="91">
        <f t="shared" si="3"/>
        <v>27293.994000000002</v>
      </c>
    </row>
    <row r="134" spans="1:8" ht="15" x14ac:dyDescent="0.25">
      <c r="A134" s="111">
        <v>116</v>
      </c>
      <c r="B134" s="57">
        <v>3403000</v>
      </c>
      <c r="C134" s="83" t="s">
        <v>424</v>
      </c>
      <c r="D134" s="57" t="s">
        <v>286</v>
      </c>
      <c r="E134" s="87">
        <v>410101.04</v>
      </c>
      <c r="F134" s="127">
        <v>35188.339999999997</v>
      </c>
      <c r="G134" s="91">
        <f t="shared" si="2"/>
        <v>445289.38</v>
      </c>
      <c r="H134" s="91">
        <f t="shared" si="3"/>
        <v>66793.406999999992</v>
      </c>
    </row>
    <row r="135" spans="1:8" ht="15" x14ac:dyDescent="0.25">
      <c r="A135" s="111">
        <v>117</v>
      </c>
      <c r="B135" s="57">
        <v>3405000</v>
      </c>
      <c r="C135" s="83" t="s">
        <v>425</v>
      </c>
      <c r="D135" s="57" t="s">
        <v>114</v>
      </c>
      <c r="E135" s="87">
        <v>219303.59</v>
      </c>
      <c r="F135" s="127">
        <v>9502.52</v>
      </c>
      <c r="G135" s="91">
        <f t="shared" si="2"/>
        <v>228806.11</v>
      </c>
      <c r="H135" s="91">
        <f t="shared" si="3"/>
        <v>34320.916499999999</v>
      </c>
    </row>
    <row r="136" spans="1:8" ht="15" x14ac:dyDescent="0.25">
      <c r="A136" s="111">
        <v>118</v>
      </c>
      <c r="B136" s="52">
        <v>3505000</v>
      </c>
      <c r="C136" s="85" t="s">
        <v>426</v>
      </c>
      <c r="D136" s="52" t="s">
        <v>115</v>
      </c>
      <c r="E136" s="105">
        <v>1055388.75</v>
      </c>
      <c r="F136" s="130">
        <v>36776.870000000003</v>
      </c>
      <c r="G136" s="106">
        <f t="shared" si="2"/>
        <v>1092165.6200000001</v>
      </c>
      <c r="H136" s="106">
        <f t="shared" si="3"/>
        <v>163824.84300000002</v>
      </c>
    </row>
    <row r="137" spans="1:8" ht="15" x14ac:dyDescent="0.25">
      <c r="A137" s="111">
        <v>119</v>
      </c>
      <c r="B137" s="57">
        <v>3509000</v>
      </c>
      <c r="C137" s="83" t="s">
        <v>427</v>
      </c>
      <c r="D137" s="57" t="s">
        <v>116</v>
      </c>
      <c r="E137" s="87">
        <v>516740.86</v>
      </c>
      <c r="F137" s="127">
        <v>43664.28</v>
      </c>
      <c r="G137" s="91">
        <f t="shared" si="2"/>
        <v>560405.14</v>
      </c>
      <c r="H137" s="91">
        <f t="shared" si="3"/>
        <v>84060.770999999993</v>
      </c>
    </row>
    <row r="138" spans="1:8" ht="15" x14ac:dyDescent="0.25">
      <c r="A138" s="111">
        <v>120</v>
      </c>
      <c r="B138" s="57">
        <v>3510000</v>
      </c>
      <c r="C138" s="83" t="s">
        <v>428</v>
      </c>
      <c r="D138" s="57" t="s">
        <v>117</v>
      </c>
      <c r="E138" s="87">
        <v>712863.96</v>
      </c>
      <c r="F138" s="127">
        <v>24962.92</v>
      </c>
      <c r="G138" s="91">
        <f t="shared" si="2"/>
        <v>737826.88</v>
      </c>
      <c r="H138" s="91">
        <f t="shared" si="3"/>
        <v>110674.03199999999</v>
      </c>
    </row>
    <row r="139" spans="1:8" ht="15" x14ac:dyDescent="0.25">
      <c r="A139" s="111">
        <v>121</v>
      </c>
      <c r="B139" s="97">
        <v>3544700</v>
      </c>
      <c r="C139" s="83" t="s">
        <v>429</v>
      </c>
      <c r="D139" s="98" t="s">
        <v>244</v>
      </c>
      <c r="E139" s="87">
        <v>367071.73</v>
      </c>
      <c r="F139" s="127">
        <v>11939.72</v>
      </c>
      <c r="G139" s="91">
        <f t="shared" si="2"/>
        <v>379011.44999999995</v>
      </c>
      <c r="H139" s="91">
        <f t="shared" si="3"/>
        <v>56851.717499999992</v>
      </c>
    </row>
    <row r="140" spans="1:8" ht="15.6" customHeight="1" x14ac:dyDescent="0.25">
      <c r="A140" s="111">
        <v>122</v>
      </c>
      <c r="B140" s="97">
        <v>3599000</v>
      </c>
      <c r="C140" s="83" t="s">
        <v>430</v>
      </c>
      <c r="D140" s="98" t="s">
        <v>118</v>
      </c>
      <c r="E140" s="87">
        <v>24776.9</v>
      </c>
      <c r="F140" s="127"/>
      <c r="G140" s="91">
        <f t="shared" si="2"/>
        <v>24776.9</v>
      </c>
      <c r="H140" s="91">
        <f t="shared" si="3"/>
        <v>3716.5349999999999</v>
      </c>
    </row>
    <row r="141" spans="1:8" ht="16.149999999999999" customHeight="1" x14ac:dyDescent="0.25">
      <c r="A141" s="111">
        <v>123</v>
      </c>
      <c r="B141" s="57">
        <v>3601000</v>
      </c>
      <c r="C141" s="94" t="s">
        <v>431</v>
      </c>
      <c r="D141" s="57" t="s">
        <v>119</v>
      </c>
      <c r="E141" s="87">
        <v>605147.98</v>
      </c>
      <c r="F141" s="127">
        <v>21581.24</v>
      </c>
      <c r="G141" s="91">
        <f t="shared" si="2"/>
        <v>626729.22</v>
      </c>
      <c r="H141" s="91">
        <f t="shared" si="3"/>
        <v>94009.382999999987</v>
      </c>
    </row>
    <row r="142" spans="1:8" ht="16.149999999999999" customHeight="1" x14ac:dyDescent="0.25">
      <c r="A142" s="111">
        <v>124</v>
      </c>
      <c r="B142" s="52">
        <v>3604000</v>
      </c>
      <c r="C142" s="84" t="s">
        <v>432</v>
      </c>
      <c r="D142" s="52" t="s">
        <v>120</v>
      </c>
      <c r="E142" s="105">
        <v>282964.47999999998</v>
      </c>
      <c r="F142" s="130">
        <v>10467.67</v>
      </c>
      <c r="G142" s="106">
        <f t="shared" si="2"/>
        <v>293432.14999999997</v>
      </c>
      <c r="H142" s="106">
        <f t="shared" si="3"/>
        <v>44014.822499999995</v>
      </c>
    </row>
    <row r="143" spans="1:8" ht="15" x14ac:dyDescent="0.25">
      <c r="A143" s="111">
        <v>125</v>
      </c>
      <c r="B143" s="57">
        <v>3606000</v>
      </c>
      <c r="C143" s="94" t="s">
        <v>433</v>
      </c>
      <c r="D143" s="57" t="s">
        <v>121</v>
      </c>
      <c r="E143" s="87">
        <v>175086.71</v>
      </c>
      <c r="F143" s="127">
        <v>7320.52</v>
      </c>
      <c r="G143" s="91">
        <f t="shared" si="2"/>
        <v>182407.22999999998</v>
      </c>
      <c r="H143" s="91">
        <f t="shared" si="3"/>
        <v>27361.084499999997</v>
      </c>
    </row>
    <row r="144" spans="1:8" ht="15" x14ac:dyDescent="0.25">
      <c r="A144" s="111">
        <v>126</v>
      </c>
      <c r="B144" s="57">
        <v>3704000</v>
      </c>
      <c r="C144" s="94" t="s">
        <v>434</v>
      </c>
      <c r="D144" s="57" t="s">
        <v>122</v>
      </c>
      <c r="E144" s="110">
        <v>193154.93</v>
      </c>
      <c r="F144" s="127">
        <v>30000.2</v>
      </c>
      <c r="G144" s="91">
        <f t="shared" si="2"/>
        <v>223155.13</v>
      </c>
      <c r="H144" s="91">
        <f t="shared" si="3"/>
        <v>33473.269500000002</v>
      </c>
    </row>
    <row r="145" spans="1:8" ht="15" x14ac:dyDescent="0.25">
      <c r="A145" s="111">
        <v>127</v>
      </c>
      <c r="B145" s="57">
        <v>3804000</v>
      </c>
      <c r="C145" s="83" t="s">
        <v>435</v>
      </c>
      <c r="D145" s="57" t="s">
        <v>123</v>
      </c>
      <c r="E145" s="87">
        <v>259435.82</v>
      </c>
      <c r="F145" s="127">
        <v>13542.12</v>
      </c>
      <c r="G145" s="91">
        <f t="shared" si="2"/>
        <v>272977.94</v>
      </c>
      <c r="H145" s="91">
        <f t="shared" si="3"/>
        <v>40946.690999999999</v>
      </c>
    </row>
    <row r="146" spans="1:8" ht="15" x14ac:dyDescent="0.25">
      <c r="A146" s="111">
        <v>128</v>
      </c>
      <c r="B146" s="57">
        <v>3806000</v>
      </c>
      <c r="C146" s="83" t="s">
        <v>436</v>
      </c>
      <c r="D146" s="57" t="s">
        <v>124</v>
      </c>
      <c r="E146" s="87">
        <v>201931.1</v>
      </c>
      <c r="F146" s="127">
        <v>17769.240000000002</v>
      </c>
      <c r="G146" s="91">
        <f t="shared" si="2"/>
        <v>219700.34</v>
      </c>
      <c r="H146" s="91">
        <f t="shared" si="3"/>
        <v>32955.050999999999</v>
      </c>
    </row>
    <row r="147" spans="1:8" ht="15" x14ac:dyDescent="0.25">
      <c r="A147" s="111">
        <v>129</v>
      </c>
      <c r="B147" s="57">
        <v>3809000</v>
      </c>
      <c r="C147" s="94" t="s">
        <v>437</v>
      </c>
      <c r="D147" s="57" t="s">
        <v>125</v>
      </c>
      <c r="E147" s="87">
        <v>122078.98</v>
      </c>
      <c r="F147" s="127">
        <v>11203.56</v>
      </c>
      <c r="G147" s="91">
        <f t="shared" si="2"/>
        <v>133282.54</v>
      </c>
      <c r="H147" s="91">
        <f t="shared" si="3"/>
        <v>19992.381000000001</v>
      </c>
    </row>
    <row r="148" spans="1:8" ht="15" x14ac:dyDescent="0.25">
      <c r="A148" s="111">
        <v>130</v>
      </c>
      <c r="B148" s="57">
        <v>3810000</v>
      </c>
      <c r="C148" s="94" t="s">
        <v>438</v>
      </c>
      <c r="D148" s="57" t="s">
        <v>126</v>
      </c>
      <c r="E148" s="87">
        <v>302465.69</v>
      </c>
      <c r="F148" s="127">
        <v>24212.85</v>
      </c>
      <c r="G148" s="91">
        <f t="shared" ref="G148:G211" si="4">SUM(E148:F148)</f>
        <v>326678.53999999998</v>
      </c>
      <c r="H148" s="91">
        <f t="shared" ref="H148:H211" si="5">G148*15%</f>
        <v>49001.780999999995</v>
      </c>
    </row>
    <row r="149" spans="1:8" ht="15" x14ac:dyDescent="0.25">
      <c r="A149" s="111">
        <v>131</v>
      </c>
      <c r="B149" s="57">
        <v>3840700</v>
      </c>
      <c r="C149" s="94" t="s">
        <v>439</v>
      </c>
      <c r="D149" s="57" t="s">
        <v>127</v>
      </c>
      <c r="E149" s="87">
        <v>20008.63</v>
      </c>
      <c r="F149" s="127">
        <v>1338.56</v>
      </c>
      <c r="G149" s="91">
        <f t="shared" si="4"/>
        <v>21347.190000000002</v>
      </c>
      <c r="H149" s="91">
        <f t="shared" si="5"/>
        <v>3202.0785000000001</v>
      </c>
    </row>
    <row r="150" spans="1:8" ht="15" x14ac:dyDescent="0.25">
      <c r="A150" s="111">
        <v>132</v>
      </c>
      <c r="B150" s="52">
        <v>3904000</v>
      </c>
      <c r="C150" s="84" t="s">
        <v>440</v>
      </c>
      <c r="D150" s="52" t="s">
        <v>128</v>
      </c>
      <c r="E150" s="105">
        <v>277203.48</v>
      </c>
      <c r="F150" s="130">
        <v>21258.98</v>
      </c>
      <c r="G150" s="106">
        <f t="shared" si="4"/>
        <v>298462.45999999996</v>
      </c>
      <c r="H150" s="106">
        <f t="shared" si="5"/>
        <v>44769.368999999992</v>
      </c>
    </row>
    <row r="151" spans="1:8" ht="15" x14ac:dyDescent="0.25">
      <c r="A151" s="111">
        <v>133</v>
      </c>
      <c r="B151" s="57">
        <v>4003000</v>
      </c>
      <c r="C151" s="83" t="s">
        <v>441</v>
      </c>
      <c r="D151" s="57" t="s">
        <v>129</v>
      </c>
      <c r="E151" s="87">
        <v>414918.21</v>
      </c>
      <c r="F151" s="127">
        <v>48375.14</v>
      </c>
      <c r="G151" s="91">
        <f t="shared" si="4"/>
        <v>463293.35000000003</v>
      </c>
      <c r="H151" s="91">
        <f t="shared" si="5"/>
        <v>69494.002500000002</v>
      </c>
    </row>
    <row r="152" spans="1:8" ht="15" x14ac:dyDescent="0.25">
      <c r="A152" s="111">
        <v>134</v>
      </c>
      <c r="B152" s="57">
        <v>4101000</v>
      </c>
      <c r="C152" s="94" t="s">
        <v>442</v>
      </c>
      <c r="D152" s="57" t="s">
        <v>130</v>
      </c>
      <c r="E152" s="87">
        <v>330106.13</v>
      </c>
      <c r="F152" s="127">
        <v>21946.68</v>
      </c>
      <c r="G152" s="91">
        <f t="shared" si="4"/>
        <v>352052.81</v>
      </c>
      <c r="H152" s="91">
        <f t="shared" si="5"/>
        <v>52807.921499999997</v>
      </c>
    </row>
    <row r="153" spans="1:8" ht="15" x14ac:dyDescent="0.25">
      <c r="A153" s="111">
        <v>135</v>
      </c>
      <c r="B153" s="57">
        <v>4102000</v>
      </c>
      <c r="C153" s="94" t="s">
        <v>443</v>
      </c>
      <c r="D153" s="57" t="s">
        <v>131</v>
      </c>
      <c r="E153" s="87">
        <v>126197.11</v>
      </c>
      <c r="F153" s="127">
        <v>15938.29</v>
      </c>
      <c r="G153" s="91">
        <f t="shared" si="4"/>
        <v>142135.4</v>
      </c>
      <c r="H153" s="91">
        <f t="shared" si="5"/>
        <v>21320.309999999998</v>
      </c>
    </row>
    <row r="154" spans="1:8" ht="15" x14ac:dyDescent="0.25">
      <c r="A154" s="111">
        <v>136</v>
      </c>
      <c r="B154" s="57">
        <v>4201000</v>
      </c>
      <c r="C154" s="94" t="s">
        <v>444</v>
      </c>
      <c r="D154" s="57" t="s">
        <v>132</v>
      </c>
      <c r="E154" s="87">
        <v>373423.87</v>
      </c>
      <c r="F154" s="127">
        <v>16812.810000000001</v>
      </c>
      <c r="G154" s="91">
        <f t="shared" si="4"/>
        <v>390236.68</v>
      </c>
      <c r="H154" s="91">
        <f t="shared" si="5"/>
        <v>58535.502</v>
      </c>
    </row>
    <row r="155" spans="1:8" ht="15" x14ac:dyDescent="0.25">
      <c r="A155" s="111">
        <v>137</v>
      </c>
      <c r="B155" s="57">
        <v>4202000</v>
      </c>
      <c r="C155" s="83" t="s">
        <v>445</v>
      </c>
      <c r="D155" s="57" t="s">
        <v>133</v>
      </c>
      <c r="E155" s="87">
        <v>135310.56</v>
      </c>
      <c r="F155" s="127">
        <v>5381.33</v>
      </c>
      <c r="G155" s="91">
        <f t="shared" si="4"/>
        <v>140691.88999999998</v>
      </c>
      <c r="H155" s="91">
        <f t="shared" si="5"/>
        <v>21103.783499999998</v>
      </c>
    </row>
    <row r="156" spans="1:8" ht="15" x14ac:dyDescent="0.25">
      <c r="A156" s="111">
        <v>138</v>
      </c>
      <c r="B156" s="57">
        <v>4203000</v>
      </c>
      <c r="C156" s="83" t="s">
        <v>446</v>
      </c>
      <c r="D156" s="57" t="s">
        <v>134</v>
      </c>
      <c r="E156" s="87">
        <v>260780.51</v>
      </c>
      <c r="F156" s="127">
        <v>15384.99</v>
      </c>
      <c r="G156" s="91">
        <f t="shared" si="4"/>
        <v>276165.5</v>
      </c>
      <c r="H156" s="91">
        <f t="shared" si="5"/>
        <v>41424.824999999997</v>
      </c>
    </row>
    <row r="157" spans="1:8" ht="15" x14ac:dyDescent="0.25">
      <c r="A157" s="111">
        <v>139</v>
      </c>
      <c r="B157" s="57">
        <v>4204000</v>
      </c>
      <c r="C157" s="94" t="s">
        <v>447</v>
      </c>
      <c r="D157" s="57" t="s">
        <v>135</v>
      </c>
      <c r="E157" s="87">
        <v>103684.59</v>
      </c>
      <c r="F157" s="127">
        <v>3529.89</v>
      </c>
      <c r="G157" s="91">
        <f t="shared" si="4"/>
        <v>107214.48</v>
      </c>
      <c r="H157" s="91">
        <f t="shared" si="5"/>
        <v>16082.171999999999</v>
      </c>
    </row>
    <row r="158" spans="1:8" ht="15" x14ac:dyDescent="0.25">
      <c r="A158" s="111">
        <v>140</v>
      </c>
      <c r="B158" s="57">
        <v>4301000</v>
      </c>
      <c r="C158" s="83" t="s">
        <v>448</v>
      </c>
      <c r="D158" s="57" t="s">
        <v>136</v>
      </c>
      <c r="E158" s="87">
        <v>421433.96</v>
      </c>
      <c r="F158" s="127">
        <v>25729.97</v>
      </c>
      <c r="G158" s="91">
        <f t="shared" si="4"/>
        <v>447163.93000000005</v>
      </c>
      <c r="H158" s="91">
        <f t="shared" si="5"/>
        <v>67074.589500000002</v>
      </c>
    </row>
    <row r="159" spans="1:8" ht="15" x14ac:dyDescent="0.25">
      <c r="A159" s="111">
        <v>141</v>
      </c>
      <c r="B159" s="57">
        <v>4302000</v>
      </c>
      <c r="C159" s="94" t="s">
        <v>449</v>
      </c>
      <c r="D159" s="57" t="s">
        <v>137</v>
      </c>
      <c r="E159" s="87">
        <v>201212.81</v>
      </c>
      <c r="F159" s="127">
        <v>13173.44</v>
      </c>
      <c r="G159" s="91">
        <f t="shared" si="4"/>
        <v>214386.25</v>
      </c>
      <c r="H159" s="91">
        <f t="shared" si="5"/>
        <v>32157.9375</v>
      </c>
    </row>
    <row r="160" spans="1:8" ht="15" x14ac:dyDescent="0.25">
      <c r="A160" s="111">
        <v>142</v>
      </c>
      <c r="B160" s="57">
        <v>4303000</v>
      </c>
      <c r="C160" s="94" t="s">
        <v>450</v>
      </c>
      <c r="D160" s="57" t="s">
        <v>138</v>
      </c>
      <c r="E160" s="87">
        <v>162323.01</v>
      </c>
      <c r="F160" s="127">
        <v>8313.9500000000007</v>
      </c>
      <c r="G160" s="91">
        <f t="shared" si="4"/>
        <v>170636.96000000002</v>
      </c>
      <c r="H160" s="91">
        <f t="shared" si="5"/>
        <v>25595.544000000002</v>
      </c>
    </row>
    <row r="161" spans="1:8" ht="15" x14ac:dyDescent="0.25">
      <c r="A161" s="111">
        <v>143</v>
      </c>
      <c r="B161" s="57">
        <v>4304000</v>
      </c>
      <c r="C161" s="83" t="s">
        <v>451</v>
      </c>
      <c r="D161" s="57" t="s">
        <v>139</v>
      </c>
      <c r="E161" s="87">
        <v>2238449.79</v>
      </c>
      <c r="F161" s="127">
        <v>94961.82</v>
      </c>
      <c r="G161" s="91">
        <f t="shared" si="4"/>
        <v>2333411.61</v>
      </c>
      <c r="H161" s="91">
        <f t="shared" si="5"/>
        <v>350011.74149999995</v>
      </c>
    </row>
    <row r="162" spans="1:8" ht="15" x14ac:dyDescent="0.25">
      <c r="A162" s="111">
        <v>144</v>
      </c>
      <c r="B162" s="57">
        <v>4401000</v>
      </c>
      <c r="C162" s="94" t="s">
        <v>452</v>
      </c>
      <c r="D162" s="57" t="s">
        <v>140</v>
      </c>
      <c r="E162" s="87">
        <v>543450.93999999994</v>
      </c>
      <c r="F162" s="127">
        <v>16462.29</v>
      </c>
      <c r="G162" s="91">
        <f t="shared" si="4"/>
        <v>559913.23</v>
      </c>
      <c r="H162" s="91">
        <f t="shared" si="5"/>
        <v>83986.984499999991</v>
      </c>
    </row>
    <row r="163" spans="1:8" ht="15" x14ac:dyDescent="0.25">
      <c r="A163" s="111">
        <v>145</v>
      </c>
      <c r="B163" s="57">
        <v>4501000</v>
      </c>
      <c r="C163" s="94" t="s">
        <v>453</v>
      </c>
      <c r="D163" s="57" t="s">
        <v>141</v>
      </c>
      <c r="E163" s="87">
        <v>205605.27</v>
      </c>
      <c r="F163" s="127">
        <v>21700.11</v>
      </c>
      <c r="G163" s="91">
        <f t="shared" si="4"/>
        <v>227305.38</v>
      </c>
      <c r="H163" s="91">
        <f t="shared" si="5"/>
        <v>34095.807000000001</v>
      </c>
    </row>
    <row r="164" spans="1:8" ht="15" x14ac:dyDescent="0.25">
      <c r="A164" s="111">
        <v>146</v>
      </c>
      <c r="B164" s="57">
        <v>4502000</v>
      </c>
      <c r="C164" s="94" t="s">
        <v>454</v>
      </c>
      <c r="D164" s="57" t="s">
        <v>142</v>
      </c>
      <c r="E164" s="87">
        <v>264893.53999999998</v>
      </c>
      <c r="F164" s="127">
        <v>19307.310000000001</v>
      </c>
      <c r="G164" s="91">
        <f t="shared" si="4"/>
        <v>284200.84999999998</v>
      </c>
      <c r="H164" s="91">
        <f t="shared" si="5"/>
        <v>42630.127499999995</v>
      </c>
    </row>
    <row r="165" spans="1:8" ht="15" x14ac:dyDescent="0.25">
      <c r="A165" s="111">
        <v>147</v>
      </c>
      <c r="B165" s="57">
        <v>4602000</v>
      </c>
      <c r="C165" s="94" t="s">
        <v>455</v>
      </c>
      <c r="D165" s="57" t="s">
        <v>143</v>
      </c>
      <c r="E165" s="87">
        <v>256417.01</v>
      </c>
      <c r="F165" s="127">
        <v>8405.4500000000007</v>
      </c>
      <c r="G165" s="91">
        <f t="shared" si="4"/>
        <v>264822.46000000002</v>
      </c>
      <c r="H165" s="91">
        <f t="shared" si="5"/>
        <v>39723.368999999999</v>
      </c>
    </row>
    <row r="166" spans="1:8" ht="15" x14ac:dyDescent="0.25">
      <c r="A166" s="111">
        <v>148</v>
      </c>
      <c r="B166" s="57">
        <v>4603000</v>
      </c>
      <c r="C166" s="94" t="s">
        <v>456</v>
      </c>
      <c r="D166" s="57" t="s">
        <v>144</v>
      </c>
      <c r="E166" s="87">
        <v>261483.1</v>
      </c>
      <c r="F166" s="127">
        <v>23476.45</v>
      </c>
      <c r="G166" s="91">
        <f t="shared" si="4"/>
        <v>284959.55</v>
      </c>
      <c r="H166" s="91">
        <f t="shared" si="5"/>
        <v>42743.932499999995</v>
      </c>
    </row>
    <row r="167" spans="1:8" ht="15" x14ac:dyDescent="0.25">
      <c r="A167" s="111">
        <v>149</v>
      </c>
      <c r="B167" s="57">
        <v>4605000</v>
      </c>
      <c r="C167" s="83" t="s">
        <v>457</v>
      </c>
      <c r="D167" s="57" t="s">
        <v>145</v>
      </c>
      <c r="E167" s="87">
        <v>1152271.28</v>
      </c>
      <c r="F167" s="127">
        <v>54788.71</v>
      </c>
      <c r="G167" s="91">
        <f t="shared" si="4"/>
        <v>1207059.99</v>
      </c>
      <c r="H167" s="91">
        <f t="shared" si="5"/>
        <v>181058.99849999999</v>
      </c>
    </row>
    <row r="168" spans="1:8" ht="15" x14ac:dyDescent="0.25">
      <c r="A168" s="111">
        <v>150</v>
      </c>
      <c r="B168" s="57">
        <v>4701000</v>
      </c>
      <c r="C168" s="94" t="s">
        <v>458</v>
      </c>
      <c r="D168" s="57" t="s">
        <v>146</v>
      </c>
      <c r="E168" s="87">
        <v>96630.98</v>
      </c>
      <c r="F168" s="127">
        <v>2793.2</v>
      </c>
      <c r="G168" s="91">
        <f t="shared" si="4"/>
        <v>99424.18</v>
      </c>
      <c r="H168" s="91">
        <f t="shared" si="5"/>
        <v>14913.626999999999</v>
      </c>
    </row>
    <row r="169" spans="1:8" ht="15" x14ac:dyDescent="0.25">
      <c r="A169" s="111">
        <v>151</v>
      </c>
      <c r="B169" s="52">
        <v>4702000</v>
      </c>
      <c r="C169" s="85" t="s">
        <v>459</v>
      </c>
      <c r="D169" s="52" t="s">
        <v>147</v>
      </c>
      <c r="E169" s="105">
        <v>570668.54</v>
      </c>
      <c r="F169" s="130">
        <v>13198.46</v>
      </c>
      <c r="G169" s="106">
        <f t="shared" si="4"/>
        <v>583867</v>
      </c>
      <c r="H169" s="106">
        <f t="shared" si="5"/>
        <v>87580.05</v>
      </c>
    </row>
    <row r="170" spans="1:8" ht="15" x14ac:dyDescent="0.25">
      <c r="A170" s="111">
        <v>152</v>
      </c>
      <c r="B170" s="57">
        <v>4706000</v>
      </c>
      <c r="C170" s="83" t="s">
        <v>460</v>
      </c>
      <c r="D170" s="57" t="s">
        <v>148</v>
      </c>
      <c r="E170" s="87">
        <v>348316.73</v>
      </c>
      <c r="F170" s="127">
        <v>27563.84</v>
      </c>
      <c r="G170" s="91">
        <f t="shared" si="4"/>
        <v>375880.57</v>
      </c>
      <c r="H170" s="91">
        <f t="shared" si="5"/>
        <v>56382.085500000001</v>
      </c>
    </row>
    <row r="171" spans="1:8" ht="15" x14ac:dyDescent="0.25">
      <c r="A171" s="111">
        <v>153</v>
      </c>
      <c r="B171" s="57">
        <v>4708000</v>
      </c>
      <c r="C171" s="94" t="s">
        <v>461</v>
      </c>
      <c r="D171" s="57" t="s">
        <v>149</v>
      </c>
      <c r="E171" s="87">
        <v>321774.59999999998</v>
      </c>
      <c r="F171" s="127">
        <v>39718.949999999997</v>
      </c>
      <c r="G171" s="91">
        <f t="shared" si="4"/>
        <v>361493.55</v>
      </c>
      <c r="H171" s="91">
        <f t="shared" si="5"/>
        <v>54224.032499999994</v>
      </c>
    </row>
    <row r="172" spans="1:8" ht="15" x14ac:dyDescent="0.25">
      <c r="A172" s="111">
        <v>154</v>
      </c>
      <c r="B172" s="57">
        <v>4712000</v>
      </c>
      <c r="C172" s="83" t="s">
        <v>462</v>
      </c>
      <c r="D172" s="57" t="s">
        <v>150</v>
      </c>
      <c r="E172" s="87">
        <v>272515.55</v>
      </c>
      <c r="F172" s="127">
        <v>23225.7</v>
      </c>
      <c r="G172" s="91">
        <f t="shared" si="4"/>
        <v>295741.25</v>
      </c>
      <c r="H172" s="91">
        <f t="shared" si="5"/>
        <v>44361.1875</v>
      </c>
    </row>
    <row r="173" spans="1:8" ht="15" x14ac:dyDescent="0.25">
      <c r="A173" s="111">
        <v>155</v>
      </c>
      <c r="B173" s="57">
        <v>4713000</v>
      </c>
      <c r="C173" s="94" t="s">
        <v>463</v>
      </c>
      <c r="D173" s="57" t="s">
        <v>151</v>
      </c>
      <c r="E173" s="87">
        <v>334381.5</v>
      </c>
      <c r="F173" s="127">
        <v>7008.46</v>
      </c>
      <c r="G173" s="91">
        <f t="shared" si="4"/>
        <v>341389.96</v>
      </c>
      <c r="H173" s="91">
        <f t="shared" si="5"/>
        <v>51208.493999999999</v>
      </c>
    </row>
    <row r="174" spans="1:8" ht="15" x14ac:dyDescent="0.25">
      <c r="A174" s="111">
        <v>156</v>
      </c>
      <c r="B174" s="57">
        <v>4801000</v>
      </c>
      <c r="C174" s="94" t="s">
        <v>464</v>
      </c>
      <c r="D174" s="57" t="s">
        <v>152</v>
      </c>
      <c r="E174" s="87">
        <v>146010.32</v>
      </c>
      <c r="F174" s="127">
        <v>15079.11</v>
      </c>
      <c r="G174" s="91">
        <f t="shared" si="4"/>
        <v>161089.43</v>
      </c>
      <c r="H174" s="91">
        <f t="shared" si="5"/>
        <v>24163.414499999999</v>
      </c>
    </row>
    <row r="175" spans="1:8" ht="15" x14ac:dyDescent="0.25">
      <c r="A175" s="111">
        <v>157</v>
      </c>
      <c r="B175" s="57">
        <v>4802000</v>
      </c>
      <c r="C175" s="99" t="s">
        <v>465</v>
      </c>
      <c r="D175" s="57" t="s">
        <v>153</v>
      </c>
      <c r="E175" s="87">
        <v>154397.21</v>
      </c>
      <c r="F175" s="127">
        <v>11762.27</v>
      </c>
      <c r="G175" s="91">
        <f t="shared" si="4"/>
        <v>166159.47999999998</v>
      </c>
      <c r="H175" s="91">
        <f t="shared" si="5"/>
        <v>24923.921999999995</v>
      </c>
    </row>
    <row r="176" spans="1:8" ht="15" x14ac:dyDescent="0.25">
      <c r="A176" s="111">
        <v>158</v>
      </c>
      <c r="B176" s="57">
        <v>4901000</v>
      </c>
      <c r="C176" s="83" t="s">
        <v>466</v>
      </c>
      <c r="D176" s="57" t="s">
        <v>154</v>
      </c>
      <c r="E176" s="87">
        <v>159651.45000000001</v>
      </c>
      <c r="F176" s="127">
        <v>6018.97</v>
      </c>
      <c r="G176" s="91">
        <f t="shared" si="4"/>
        <v>165670.42000000001</v>
      </c>
      <c r="H176" s="91">
        <f t="shared" si="5"/>
        <v>24850.563000000002</v>
      </c>
    </row>
    <row r="177" spans="1:8" ht="15" x14ac:dyDescent="0.25">
      <c r="A177" s="111">
        <v>159</v>
      </c>
      <c r="B177" s="57">
        <v>4902000</v>
      </c>
      <c r="C177" s="83" t="s">
        <v>467</v>
      </c>
      <c r="D177" s="57" t="s">
        <v>155</v>
      </c>
      <c r="E177" s="87">
        <v>104474.87</v>
      </c>
      <c r="F177" s="127">
        <v>9930.09</v>
      </c>
      <c r="G177" s="91">
        <f t="shared" si="4"/>
        <v>114404.95999999999</v>
      </c>
      <c r="H177" s="91">
        <f t="shared" si="5"/>
        <v>17160.743999999999</v>
      </c>
    </row>
    <row r="178" spans="1:8" ht="15" x14ac:dyDescent="0.25">
      <c r="A178" s="111">
        <v>160</v>
      </c>
      <c r="B178" s="57">
        <v>5006000</v>
      </c>
      <c r="C178" s="94" t="s">
        <v>468</v>
      </c>
      <c r="D178" s="57" t="s">
        <v>156</v>
      </c>
      <c r="E178" s="87">
        <v>266143.56</v>
      </c>
      <c r="F178" s="127">
        <v>39776.97</v>
      </c>
      <c r="G178" s="91">
        <f t="shared" si="4"/>
        <v>305920.53000000003</v>
      </c>
      <c r="H178" s="91">
        <f t="shared" si="5"/>
        <v>45888.0795</v>
      </c>
    </row>
    <row r="179" spans="1:8" ht="15" x14ac:dyDescent="0.25">
      <c r="A179" s="111">
        <v>161</v>
      </c>
      <c r="B179" s="57">
        <v>5008000</v>
      </c>
      <c r="C179" s="94" t="s">
        <v>469</v>
      </c>
      <c r="D179" s="57" t="s">
        <v>157</v>
      </c>
      <c r="E179" s="87">
        <v>137232.79999999999</v>
      </c>
      <c r="F179" s="127">
        <v>9209.49</v>
      </c>
      <c r="G179" s="91">
        <f t="shared" si="4"/>
        <v>146442.28999999998</v>
      </c>
      <c r="H179" s="91">
        <f t="shared" si="5"/>
        <v>21966.343499999995</v>
      </c>
    </row>
    <row r="180" spans="1:8" ht="15" x14ac:dyDescent="0.25">
      <c r="A180" s="111">
        <v>162</v>
      </c>
      <c r="B180" s="57">
        <v>5102000</v>
      </c>
      <c r="C180" s="83" t="s">
        <v>470</v>
      </c>
      <c r="D180" s="57" t="s">
        <v>158</v>
      </c>
      <c r="E180" s="87">
        <v>241686.06</v>
      </c>
      <c r="F180" s="127">
        <v>14622.16</v>
      </c>
      <c r="G180" s="91">
        <f t="shared" si="4"/>
        <v>256308.22</v>
      </c>
      <c r="H180" s="91">
        <f t="shared" si="5"/>
        <v>38446.233</v>
      </c>
    </row>
    <row r="181" spans="1:8" ht="15" x14ac:dyDescent="0.25">
      <c r="A181" s="111">
        <v>163</v>
      </c>
      <c r="B181" s="57">
        <v>5106000</v>
      </c>
      <c r="C181" s="94" t="s">
        <v>471</v>
      </c>
      <c r="D181" s="57" t="s">
        <v>246</v>
      </c>
      <c r="E181" s="87">
        <v>110445.53</v>
      </c>
      <c r="F181" s="127">
        <v>4987.3100000000004</v>
      </c>
      <c r="G181" s="91">
        <f t="shared" si="4"/>
        <v>115432.84</v>
      </c>
      <c r="H181" s="91">
        <f t="shared" si="5"/>
        <v>17314.925999999999</v>
      </c>
    </row>
    <row r="182" spans="1:8" ht="15" x14ac:dyDescent="0.25">
      <c r="A182" s="111">
        <v>164</v>
      </c>
      <c r="B182" s="57">
        <v>5201000</v>
      </c>
      <c r="C182" s="83" t="s">
        <v>472</v>
      </c>
      <c r="D182" s="57" t="s">
        <v>159</v>
      </c>
      <c r="E182" s="87">
        <v>138036.89000000001</v>
      </c>
      <c r="F182" s="127">
        <v>7733.82</v>
      </c>
      <c r="G182" s="91">
        <f t="shared" si="4"/>
        <v>145770.71000000002</v>
      </c>
      <c r="H182" s="91">
        <f t="shared" si="5"/>
        <v>21865.606500000002</v>
      </c>
    </row>
    <row r="183" spans="1:8" ht="15" x14ac:dyDescent="0.25">
      <c r="A183" s="111">
        <v>165</v>
      </c>
      <c r="B183" s="57">
        <v>5204000</v>
      </c>
      <c r="C183" s="83" t="s">
        <v>473</v>
      </c>
      <c r="D183" s="57" t="s">
        <v>160</v>
      </c>
      <c r="E183" s="110">
        <v>623762.78</v>
      </c>
      <c r="F183" s="127">
        <v>60377.65</v>
      </c>
      <c r="G183" s="91">
        <f t="shared" si="4"/>
        <v>684140.43</v>
      </c>
      <c r="H183" s="91">
        <f t="shared" si="5"/>
        <v>102621.06450000001</v>
      </c>
    </row>
    <row r="184" spans="1:8" ht="15" x14ac:dyDescent="0.25">
      <c r="A184" s="111">
        <v>166</v>
      </c>
      <c r="B184" s="57">
        <v>5205000</v>
      </c>
      <c r="C184" s="94" t="s">
        <v>474</v>
      </c>
      <c r="D184" s="57" t="s">
        <v>249</v>
      </c>
      <c r="E184" s="87">
        <v>208886.45</v>
      </c>
      <c r="F184" s="127">
        <v>14963.01</v>
      </c>
      <c r="G184" s="91">
        <f t="shared" si="4"/>
        <v>223849.46000000002</v>
      </c>
      <c r="H184" s="91">
        <f t="shared" si="5"/>
        <v>33577.419000000002</v>
      </c>
    </row>
    <row r="185" spans="1:8" ht="15" x14ac:dyDescent="0.25">
      <c r="A185" s="111">
        <v>167</v>
      </c>
      <c r="B185" s="57">
        <v>5301000</v>
      </c>
      <c r="C185" s="83" t="s">
        <v>475</v>
      </c>
      <c r="D185" s="57" t="s">
        <v>161</v>
      </c>
      <c r="E185" s="87">
        <v>181711.81</v>
      </c>
      <c r="F185" s="129">
        <v>10759.37</v>
      </c>
      <c r="G185" s="91">
        <f t="shared" si="4"/>
        <v>192471.18</v>
      </c>
      <c r="H185" s="91">
        <f t="shared" si="5"/>
        <v>28870.677</v>
      </c>
    </row>
    <row r="186" spans="1:8" ht="15" x14ac:dyDescent="0.25">
      <c r="A186" s="111">
        <v>168</v>
      </c>
      <c r="B186" s="57">
        <v>5303000</v>
      </c>
      <c r="C186" s="94" t="s">
        <v>476</v>
      </c>
      <c r="D186" s="57" t="s">
        <v>162</v>
      </c>
      <c r="E186" s="87">
        <v>251870.89</v>
      </c>
      <c r="F186" s="129">
        <v>7468.45</v>
      </c>
      <c r="G186" s="91">
        <f t="shared" si="4"/>
        <v>259339.34000000003</v>
      </c>
      <c r="H186" s="91">
        <f t="shared" si="5"/>
        <v>38900.901000000005</v>
      </c>
    </row>
    <row r="187" spans="1:8" ht="15" x14ac:dyDescent="0.25">
      <c r="A187" s="111">
        <v>169</v>
      </c>
      <c r="B187" s="57">
        <v>5401000</v>
      </c>
      <c r="C187" s="94" t="s">
        <v>477</v>
      </c>
      <c r="D187" s="57" t="s">
        <v>163</v>
      </c>
      <c r="E187" s="87">
        <v>183942.67</v>
      </c>
      <c r="F187" s="129">
        <v>9160.73</v>
      </c>
      <c r="G187" s="91">
        <f t="shared" si="4"/>
        <v>193103.40000000002</v>
      </c>
      <c r="H187" s="91">
        <f t="shared" si="5"/>
        <v>28965.510000000002</v>
      </c>
    </row>
    <row r="188" spans="1:8" ht="15" x14ac:dyDescent="0.25">
      <c r="A188" s="111">
        <v>170</v>
      </c>
      <c r="B188" s="57">
        <v>5403000</v>
      </c>
      <c r="C188" s="94" t="s">
        <v>478</v>
      </c>
      <c r="D188" s="57" t="s">
        <v>164</v>
      </c>
      <c r="E188" s="87">
        <v>419715.09</v>
      </c>
      <c r="F188" s="129">
        <v>36840.35</v>
      </c>
      <c r="G188" s="91">
        <f t="shared" si="4"/>
        <v>456555.44</v>
      </c>
      <c r="H188" s="91">
        <f t="shared" si="5"/>
        <v>68483.315999999992</v>
      </c>
    </row>
    <row r="189" spans="1:8" ht="15" x14ac:dyDescent="0.25">
      <c r="A189" s="111">
        <v>171</v>
      </c>
      <c r="B189" s="57">
        <v>5404000</v>
      </c>
      <c r="C189" s="94" t="s">
        <v>479</v>
      </c>
      <c r="D189" s="57" t="s">
        <v>165</v>
      </c>
      <c r="E189" s="87">
        <v>161724.19</v>
      </c>
      <c r="F189" s="129">
        <v>15111.77</v>
      </c>
      <c r="G189" s="91">
        <f t="shared" si="4"/>
        <v>176835.96</v>
      </c>
      <c r="H189" s="91">
        <f t="shared" si="5"/>
        <v>26525.393999999997</v>
      </c>
    </row>
    <row r="190" spans="1:8" ht="15" x14ac:dyDescent="0.25">
      <c r="A190" s="111">
        <v>172</v>
      </c>
      <c r="B190" s="57">
        <v>5440700</v>
      </c>
      <c r="C190" s="94" t="s">
        <v>480</v>
      </c>
      <c r="D190" s="57" t="s">
        <v>309</v>
      </c>
      <c r="E190" s="87">
        <v>460779.28</v>
      </c>
      <c r="F190" s="129">
        <v>12821.33</v>
      </c>
      <c r="G190" s="91">
        <f t="shared" si="4"/>
        <v>473600.61000000004</v>
      </c>
      <c r="H190" s="91">
        <f t="shared" si="5"/>
        <v>71040.09150000001</v>
      </c>
    </row>
    <row r="191" spans="1:8" ht="15" x14ac:dyDescent="0.25">
      <c r="A191" s="111">
        <v>173</v>
      </c>
      <c r="B191" s="57">
        <v>5502000</v>
      </c>
      <c r="C191" s="94" t="s">
        <v>481</v>
      </c>
      <c r="D191" s="57" t="s">
        <v>167</v>
      </c>
      <c r="E191" s="87">
        <v>258835.4</v>
      </c>
      <c r="F191" s="129">
        <v>13619.36</v>
      </c>
      <c r="G191" s="91">
        <f t="shared" si="4"/>
        <v>272454.76</v>
      </c>
      <c r="H191" s="91">
        <f t="shared" si="5"/>
        <v>40868.214</v>
      </c>
    </row>
    <row r="192" spans="1:8" ht="15" x14ac:dyDescent="0.25">
      <c r="A192" s="111">
        <v>174</v>
      </c>
      <c r="B192" s="57">
        <v>5503000</v>
      </c>
      <c r="C192" s="94" t="s">
        <v>482</v>
      </c>
      <c r="D192" s="57" t="s">
        <v>168</v>
      </c>
      <c r="E192" s="87">
        <v>110883.42</v>
      </c>
      <c r="F192" s="127">
        <v>6543.16</v>
      </c>
      <c r="G192" s="91">
        <f t="shared" si="4"/>
        <v>117426.58</v>
      </c>
      <c r="H192" s="91">
        <f t="shared" si="5"/>
        <v>17613.987000000001</v>
      </c>
    </row>
    <row r="193" spans="1:8" ht="15" x14ac:dyDescent="0.25">
      <c r="A193" s="111">
        <v>175</v>
      </c>
      <c r="B193" s="57">
        <v>5504000</v>
      </c>
      <c r="C193" s="94" t="s">
        <v>483</v>
      </c>
      <c r="D193" s="57" t="s">
        <v>169</v>
      </c>
      <c r="E193" s="87">
        <v>203516.82</v>
      </c>
      <c r="F193" s="127">
        <v>11660.71</v>
      </c>
      <c r="G193" s="91">
        <f t="shared" si="4"/>
        <v>215177.53</v>
      </c>
      <c r="H193" s="91">
        <f t="shared" si="5"/>
        <v>32276.629499999999</v>
      </c>
    </row>
    <row r="194" spans="1:8" ht="15" x14ac:dyDescent="0.25">
      <c r="A194" s="111">
        <v>176</v>
      </c>
      <c r="B194" s="57">
        <v>5602000</v>
      </c>
      <c r="C194" s="83" t="s">
        <v>484</v>
      </c>
      <c r="D194" s="57" t="s">
        <v>170</v>
      </c>
      <c r="E194" s="87">
        <v>319717.48</v>
      </c>
      <c r="F194" s="127">
        <v>25513.07</v>
      </c>
      <c r="G194" s="91">
        <f t="shared" si="4"/>
        <v>345230.55</v>
      </c>
      <c r="H194" s="91">
        <f t="shared" si="5"/>
        <v>51784.582499999997</v>
      </c>
    </row>
    <row r="195" spans="1:8" ht="15" x14ac:dyDescent="0.25">
      <c r="A195" s="111">
        <v>177</v>
      </c>
      <c r="B195" s="57">
        <v>5604000</v>
      </c>
      <c r="C195" s="94" t="s">
        <v>485</v>
      </c>
      <c r="D195" s="57" t="s">
        <v>171</v>
      </c>
      <c r="E195" s="87">
        <v>169182.25</v>
      </c>
      <c r="F195" s="127">
        <v>9238.76</v>
      </c>
      <c r="G195" s="91">
        <f t="shared" si="4"/>
        <v>178421.01</v>
      </c>
      <c r="H195" s="91">
        <f t="shared" si="5"/>
        <v>26763.1515</v>
      </c>
    </row>
    <row r="196" spans="1:8" ht="15" x14ac:dyDescent="0.25">
      <c r="A196" s="111">
        <v>178</v>
      </c>
      <c r="B196" s="57">
        <v>5605000</v>
      </c>
      <c r="C196" s="83" t="s">
        <v>486</v>
      </c>
      <c r="D196" s="57" t="s">
        <v>172</v>
      </c>
      <c r="E196" s="87">
        <v>439358.39</v>
      </c>
      <c r="F196" s="127">
        <v>19732.88</v>
      </c>
      <c r="G196" s="91">
        <f t="shared" si="4"/>
        <v>459091.27</v>
      </c>
      <c r="H196" s="91">
        <f t="shared" si="5"/>
        <v>68863.690499999997</v>
      </c>
    </row>
    <row r="197" spans="1:8" ht="15" x14ac:dyDescent="0.25">
      <c r="A197" s="111">
        <v>179</v>
      </c>
      <c r="B197" s="57">
        <v>5608000</v>
      </c>
      <c r="C197" s="94" t="s">
        <v>487</v>
      </c>
      <c r="D197" s="57" t="s">
        <v>173</v>
      </c>
      <c r="E197" s="87">
        <v>169682.98</v>
      </c>
      <c r="F197" s="127">
        <v>10554.34</v>
      </c>
      <c r="G197" s="91">
        <f t="shared" si="4"/>
        <v>180237.32</v>
      </c>
      <c r="H197" s="91">
        <f t="shared" si="5"/>
        <v>27035.598000000002</v>
      </c>
    </row>
    <row r="198" spans="1:8" ht="15" x14ac:dyDescent="0.25">
      <c r="A198" s="111">
        <v>180</v>
      </c>
      <c r="B198" s="57">
        <v>5703000</v>
      </c>
      <c r="C198" s="83" t="s">
        <v>488</v>
      </c>
      <c r="D198" s="57" t="s">
        <v>174</v>
      </c>
      <c r="E198" s="87">
        <v>429509.43</v>
      </c>
      <c r="F198" s="127">
        <v>24154.86</v>
      </c>
      <c r="G198" s="91">
        <f t="shared" si="4"/>
        <v>453664.29</v>
      </c>
      <c r="H198" s="91">
        <f t="shared" si="5"/>
        <v>68049.643499999991</v>
      </c>
    </row>
    <row r="199" spans="1:8" ht="15" x14ac:dyDescent="0.25">
      <c r="A199" s="111">
        <v>181</v>
      </c>
      <c r="B199" s="57">
        <v>5706000</v>
      </c>
      <c r="C199" s="94" t="s">
        <v>489</v>
      </c>
      <c r="D199" s="57" t="s">
        <v>175</v>
      </c>
      <c r="E199" s="87">
        <v>184293.52</v>
      </c>
      <c r="F199" s="127">
        <v>7325.1</v>
      </c>
      <c r="G199" s="91">
        <f t="shared" si="4"/>
        <v>191618.62</v>
      </c>
      <c r="H199" s="91">
        <f t="shared" si="5"/>
        <v>28742.792999999998</v>
      </c>
    </row>
    <row r="200" spans="1:8" ht="15" x14ac:dyDescent="0.25">
      <c r="A200" s="111">
        <v>182</v>
      </c>
      <c r="B200" s="57">
        <v>5707000</v>
      </c>
      <c r="C200" s="94" t="s">
        <v>490</v>
      </c>
      <c r="D200" s="57" t="s">
        <v>176</v>
      </c>
      <c r="E200" s="87">
        <v>236495.98</v>
      </c>
      <c r="F200" s="127">
        <v>6208.06</v>
      </c>
      <c r="G200" s="91">
        <f t="shared" si="4"/>
        <v>242704.04</v>
      </c>
      <c r="H200" s="91">
        <f t="shared" si="5"/>
        <v>36405.606</v>
      </c>
    </row>
    <row r="201" spans="1:8" ht="15" x14ac:dyDescent="0.25">
      <c r="A201" s="111">
        <v>183</v>
      </c>
      <c r="B201" s="57">
        <v>5801000</v>
      </c>
      <c r="C201" s="94" t="s">
        <v>491</v>
      </c>
      <c r="D201" s="57" t="s">
        <v>177</v>
      </c>
      <c r="E201" s="87">
        <v>246177.28</v>
      </c>
      <c r="F201" s="127">
        <v>10380.459999999999</v>
      </c>
      <c r="G201" s="91">
        <f t="shared" si="4"/>
        <v>256557.74</v>
      </c>
      <c r="H201" s="91">
        <f t="shared" si="5"/>
        <v>38483.661</v>
      </c>
    </row>
    <row r="202" spans="1:8" ht="15" x14ac:dyDescent="0.25">
      <c r="A202" s="111">
        <v>184</v>
      </c>
      <c r="B202" s="57">
        <v>5802000</v>
      </c>
      <c r="C202" s="83" t="s">
        <v>492</v>
      </c>
      <c r="D202" s="57" t="s">
        <v>178</v>
      </c>
      <c r="E202" s="87">
        <v>299787.59999999998</v>
      </c>
      <c r="F202" s="127">
        <v>14892</v>
      </c>
      <c r="G202" s="91">
        <f t="shared" si="4"/>
        <v>314679.59999999998</v>
      </c>
      <c r="H202" s="91">
        <f t="shared" si="5"/>
        <v>47201.939999999995</v>
      </c>
    </row>
    <row r="203" spans="1:8" ht="15" x14ac:dyDescent="0.25">
      <c r="A203" s="111">
        <v>185</v>
      </c>
      <c r="B203" s="57">
        <v>5803000</v>
      </c>
      <c r="C203" s="83" t="s">
        <v>493</v>
      </c>
      <c r="D203" s="57" t="s">
        <v>179</v>
      </c>
      <c r="E203" s="87">
        <v>174226.01</v>
      </c>
      <c r="F203" s="127">
        <v>10959.27</v>
      </c>
      <c r="G203" s="91">
        <f t="shared" si="4"/>
        <v>185185.28</v>
      </c>
      <c r="H203" s="91">
        <f t="shared" si="5"/>
        <v>27777.791999999998</v>
      </c>
    </row>
    <row r="204" spans="1:8" ht="15" x14ac:dyDescent="0.25">
      <c r="A204" s="111">
        <v>186</v>
      </c>
      <c r="B204" s="57">
        <v>5804000</v>
      </c>
      <c r="C204" s="94" t="s">
        <v>494</v>
      </c>
      <c r="D204" s="57" t="s">
        <v>180</v>
      </c>
      <c r="E204" s="87">
        <v>403364.34</v>
      </c>
      <c r="F204" s="127">
        <v>18494.900000000001</v>
      </c>
      <c r="G204" s="91">
        <f t="shared" si="4"/>
        <v>421859.24000000005</v>
      </c>
      <c r="H204" s="91">
        <f t="shared" si="5"/>
        <v>63278.886000000006</v>
      </c>
    </row>
    <row r="205" spans="1:8" ht="15" x14ac:dyDescent="0.25">
      <c r="A205" s="111">
        <v>187</v>
      </c>
      <c r="B205" s="57">
        <v>5805000</v>
      </c>
      <c r="C205" s="83" t="s">
        <v>495</v>
      </c>
      <c r="D205" s="57" t="s">
        <v>181</v>
      </c>
      <c r="E205" s="87">
        <v>1315554.83</v>
      </c>
      <c r="F205" s="127">
        <v>71699.850000000006</v>
      </c>
      <c r="G205" s="91">
        <f t="shared" si="4"/>
        <v>1387254.6800000002</v>
      </c>
      <c r="H205" s="91">
        <f t="shared" si="5"/>
        <v>208088.20200000002</v>
      </c>
    </row>
    <row r="206" spans="1:8" ht="15" x14ac:dyDescent="0.25">
      <c r="A206" s="111">
        <v>188</v>
      </c>
      <c r="B206" s="57">
        <v>5901000</v>
      </c>
      <c r="C206" s="94" t="s">
        <v>496</v>
      </c>
      <c r="D206" s="57" t="s">
        <v>182</v>
      </c>
      <c r="E206" s="110">
        <v>149883.25</v>
      </c>
      <c r="F206" s="127">
        <v>10057.51</v>
      </c>
      <c r="G206" s="91">
        <f t="shared" si="4"/>
        <v>159940.76</v>
      </c>
      <c r="H206" s="91">
        <f t="shared" si="5"/>
        <v>23991.114000000001</v>
      </c>
    </row>
    <row r="207" spans="1:8" ht="15" x14ac:dyDescent="0.25">
      <c r="A207" s="111">
        <v>189</v>
      </c>
      <c r="B207" s="57">
        <v>5903000</v>
      </c>
      <c r="C207" s="94" t="s">
        <v>497</v>
      </c>
      <c r="D207" s="57" t="s">
        <v>183</v>
      </c>
      <c r="E207" s="110">
        <v>148344.79</v>
      </c>
      <c r="F207" s="127">
        <v>9260.7900000000009</v>
      </c>
      <c r="G207" s="91">
        <f t="shared" si="4"/>
        <v>157605.58000000002</v>
      </c>
      <c r="H207" s="91">
        <f t="shared" si="5"/>
        <v>23640.837000000003</v>
      </c>
    </row>
    <row r="208" spans="1:8" ht="15" x14ac:dyDescent="0.25">
      <c r="A208" s="111">
        <v>190</v>
      </c>
      <c r="B208" s="57">
        <v>6001000</v>
      </c>
      <c r="C208" s="83" t="s">
        <v>498</v>
      </c>
      <c r="D208" s="57" t="s">
        <v>184</v>
      </c>
      <c r="E208" s="110">
        <v>5496536.1699999999</v>
      </c>
      <c r="F208" s="127">
        <v>243882.39</v>
      </c>
      <c r="G208" s="91">
        <f t="shared" si="4"/>
        <v>5740418.5599999996</v>
      </c>
      <c r="H208" s="91">
        <f t="shared" si="5"/>
        <v>861062.78399999987</v>
      </c>
    </row>
    <row r="209" spans="1:8" ht="15" x14ac:dyDescent="0.25">
      <c r="A209" s="111">
        <v>191</v>
      </c>
      <c r="B209" s="52">
        <v>6002000</v>
      </c>
      <c r="C209" s="84" t="s">
        <v>499</v>
      </c>
      <c r="D209" s="52" t="s">
        <v>185</v>
      </c>
      <c r="E209" s="105">
        <v>2116710.54</v>
      </c>
      <c r="F209" s="130">
        <v>90838</v>
      </c>
      <c r="G209" s="106">
        <f t="shared" si="4"/>
        <v>2207548.54</v>
      </c>
      <c r="H209" s="106">
        <f t="shared" si="5"/>
        <v>331132.28100000002</v>
      </c>
    </row>
    <row r="210" spans="1:8" ht="15" x14ac:dyDescent="0.25">
      <c r="A210" s="111">
        <v>192</v>
      </c>
      <c r="B210" s="57">
        <v>6003000</v>
      </c>
      <c r="C210" s="83" t="s">
        <v>500</v>
      </c>
      <c r="D210" s="57" t="s">
        <v>186</v>
      </c>
      <c r="E210" s="87">
        <v>3006951.19</v>
      </c>
      <c r="F210" s="127">
        <v>109499.68</v>
      </c>
      <c r="G210" s="91">
        <f t="shared" si="4"/>
        <v>3116450.87</v>
      </c>
      <c r="H210" s="91">
        <f t="shared" si="5"/>
        <v>467467.63050000003</v>
      </c>
    </row>
    <row r="211" spans="1:8" ht="15" x14ac:dyDescent="0.25">
      <c r="A211" s="111">
        <v>193</v>
      </c>
      <c r="B211" s="57">
        <v>6004000</v>
      </c>
      <c r="C211" s="83" t="s">
        <v>501</v>
      </c>
      <c r="D211" s="57" t="s">
        <v>250</v>
      </c>
      <c r="E211" s="87">
        <v>1271391.6200000001</v>
      </c>
      <c r="F211" s="127">
        <v>58956.959999999999</v>
      </c>
      <c r="G211" s="91">
        <f t="shared" si="4"/>
        <v>1330348.58</v>
      </c>
      <c r="H211" s="91">
        <f t="shared" si="5"/>
        <v>199552.28700000001</v>
      </c>
    </row>
    <row r="212" spans="1:8" ht="15" x14ac:dyDescent="0.25">
      <c r="A212" s="111">
        <v>194</v>
      </c>
      <c r="B212" s="57">
        <v>6040700</v>
      </c>
      <c r="C212" s="83" t="s">
        <v>502</v>
      </c>
      <c r="D212" s="57" t="s">
        <v>187</v>
      </c>
      <c r="E212" s="110">
        <v>414105.28</v>
      </c>
      <c r="F212" s="128">
        <v>0</v>
      </c>
      <c r="G212" s="91">
        <f t="shared" ref="G212:G275" si="6">SUM(E212:F212)</f>
        <v>414105.28</v>
      </c>
      <c r="H212" s="91">
        <f t="shared" ref="H212:H275" si="7">G212*15%</f>
        <v>62115.792000000001</v>
      </c>
    </row>
    <row r="213" spans="1:8" ht="15" x14ac:dyDescent="0.25">
      <c r="A213" s="111">
        <v>195</v>
      </c>
      <c r="B213" s="52">
        <v>6041700</v>
      </c>
      <c r="C213" s="84" t="s">
        <v>503</v>
      </c>
      <c r="D213" s="52" t="s">
        <v>188</v>
      </c>
      <c r="E213" s="105">
        <v>1040662.48</v>
      </c>
      <c r="F213" s="130">
        <v>44279.21</v>
      </c>
      <c r="G213" s="106">
        <f t="shared" si="6"/>
        <v>1084941.69</v>
      </c>
      <c r="H213" s="106">
        <f t="shared" si="7"/>
        <v>162741.25349999999</v>
      </c>
    </row>
    <row r="214" spans="1:8" ht="15" x14ac:dyDescent="0.25">
      <c r="A214" s="111">
        <v>196</v>
      </c>
      <c r="B214" s="100">
        <v>6043700</v>
      </c>
      <c r="C214" s="94" t="s">
        <v>504</v>
      </c>
      <c r="D214" s="100" t="s">
        <v>189</v>
      </c>
      <c r="E214" s="87">
        <v>892932.58</v>
      </c>
      <c r="F214" s="127"/>
      <c r="G214" s="91">
        <f t="shared" si="6"/>
        <v>892932.58</v>
      </c>
      <c r="H214" s="91">
        <f t="shared" si="7"/>
        <v>133939.88699999999</v>
      </c>
    </row>
    <row r="215" spans="1:8" ht="15" x14ac:dyDescent="0.25">
      <c r="A215" s="111">
        <v>197</v>
      </c>
      <c r="B215" s="57">
        <v>6047700</v>
      </c>
      <c r="C215" s="94" t="s">
        <v>505</v>
      </c>
      <c r="D215" s="57" t="s">
        <v>190</v>
      </c>
      <c r="E215" s="87">
        <v>774426.8</v>
      </c>
      <c r="F215" s="127">
        <v>21687.87</v>
      </c>
      <c r="G215" s="91">
        <f t="shared" si="6"/>
        <v>796114.67</v>
      </c>
      <c r="H215" s="91">
        <f t="shared" si="7"/>
        <v>119417.20050000001</v>
      </c>
    </row>
    <row r="216" spans="1:8" ht="15" x14ac:dyDescent="0.25">
      <c r="A216" s="111">
        <v>198</v>
      </c>
      <c r="B216" s="57">
        <v>6050700</v>
      </c>
      <c r="C216" s="94" t="s">
        <v>506</v>
      </c>
      <c r="D216" s="57" t="s">
        <v>280</v>
      </c>
      <c r="E216" s="87">
        <v>168818.36</v>
      </c>
      <c r="F216" s="127">
        <v>7226.39</v>
      </c>
      <c r="G216" s="91">
        <f t="shared" si="6"/>
        <v>176044.75</v>
      </c>
      <c r="H216" s="91">
        <f t="shared" si="7"/>
        <v>26406.712499999998</v>
      </c>
    </row>
    <row r="217" spans="1:8" ht="15" x14ac:dyDescent="0.25">
      <c r="A217" s="111">
        <v>199</v>
      </c>
      <c r="B217" s="100">
        <v>6052700</v>
      </c>
      <c r="C217" s="83" t="s">
        <v>507</v>
      </c>
      <c r="D217" s="57" t="s">
        <v>257</v>
      </c>
      <c r="E217" s="87">
        <v>99153.36</v>
      </c>
      <c r="F217" s="127"/>
      <c r="G217" s="91">
        <f t="shared" si="6"/>
        <v>99153.36</v>
      </c>
      <c r="H217" s="91">
        <f t="shared" si="7"/>
        <v>14873.003999999999</v>
      </c>
    </row>
    <row r="218" spans="1:8" ht="15" x14ac:dyDescent="0.25">
      <c r="A218" s="111">
        <v>200</v>
      </c>
      <c r="B218" s="100">
        <v>6053700</v>
      </c>
      <c r="C218" s="83" t="s">
        <v>508</v>
      </c>
      <c r="D218" s="57" t="s">
        <v>260</v>
      </c>
      <c r="E218" s="87">
        <v>170630.91</v>
      </c>
      <c r="F218" s="127"/>
      <c r="G218" s="91">
        <f t="shared" si="6"/>
        <v>170630.91</v>
      </c>
      <c r="H218" s="91">
        <f t="shared" si="7"/>
        <v>25594.636500000001</v>
      </c>
    </row>
    <row r="219" spans="1:8" ht="15" x14ac:dyDescent="0.25">
      <c r="A219" s="111">
        <v>201</v>
      </c>
      <c r="B219" s="57">
        <v>6055700</v>
      </c>
      <c r="C219" s="83" t="s">
        <v>509</v>
      </c>
      <c r="D219" s="57" t="s">
        <v>245</v>
      </c>
      <c r="E219" s="87">
        <v>156528.62</v>
      </c>
      <c r="F219" s="127">
        <v>7536.96</v>
      </c>
      <c r="G219" s="91">
        <f t="shared" si="6"/>
        <v>164065.57999999999</v>
      </c>
      <c r="H219" s="91">
        <f t="shared" si="7"/>
        <v>24609.836999999996</v>
      </c>
    </row>
    <row r="220" spans="1:8" ht="15" x14ac:dyDescent="0.25">
      <c r="A220" s="111">
        <v>202</v>
      </c>
      <c r="B220" s="57">
        <v>6060700</v>
      </c>
      <c r="C220" s="83" t="s">
        <v>510</v>
      </c>
      <c r="D220" s="101" t="s">
        <v>284</v>
      </c>
      <c r="E220" s="87">
        <v>104487.56</v>
      </c>
      <c r="F220" s="127">
        <v>4450.6400000000003</v>
      </c>
      <c r="G220" s="91">
        <f t="shared" si="6"/>
        <v>108938.2</v>
      </c>
      <c r="H220" s="91">
        <f t="shared" si="7"/>
        <v>16340.73</v>
      </c>
    </row>
    <row r="221" spans="1:8" ht="15" x14ac:dyDescent="0.25">
      <c r="A221" s="111">
        <v>203</v>
      </c>
      <c r="B221" s="57">
        <v>6063700</v>
      </c>
      <c r="C221" s="94" t="s">
        <v>512</v>
      </c>
      <c r="D221" s="82" t="s">
        <v>281</v>
      </c>
      <c r="E221" s="87">
        <v>19308.900000000001</v>
      </c>
      <c r="F221" s="127"/>
      <c r="G221" s="91">
        <f t="shared" si="6"/>
        <v>19308.900000000001</v>
      </c>
      <c r="H221" s="91">
        <f t="shared" si="7"/>
        <v>2896.335</v>
      </c>
    </row>
    <row r="222" spans="1:8" ht="15" x14ac:dyDescent="0.25">
      <c r="A222" s="111">
        <v>204</v>
      </c>
      <c r="B222" s="57">
        <v>6064700</v>
      </c>
      <c r="C222" s="108" t="s">
        <v>582</v>
      </c>
      <c r="D222" s="82" t="s">
        <v>573</v>
      </c>
      <c r="E222" s="87">
        <v>38288.68</v>
      </c>
      <c r="F222" s="127"/>
      <c r="G222" s="91">
        <f t="shared" si="6"/>
        <v>38288.68</v>
      </c>
      <c r="H222" s="91">
        <f t="shared" si="7"/>
        <v>5743.3019999999997</v>
      </c>
    </row>
    <row r="223" spans="1:8" ht="15" x14ac:dyDescent="0.25">
      <c r="A223" s="111">
        <v>205</v>
      </c>
      <c r="B223" s="108">
        <v>6065700</v>
      </c>
      <c r="C223" s="94" t="s">
        <v>588</v>
      </c>
      <c r="D223" s="109" t="s">
        <v>592</v>
      </c>
      <c r="E223" s="87">
        <v>109689.13</v>
      </c>
      <c r="F223" s="127">
        <v>2987.52</v>
      </c>
      <c r="G223" s="91">
        <f t="shared" si="6"/>
        <v>112676.65000000001</v>
      </c>
      <c r="H223" s="91">
        <f t="shared" si="7"/>
        <v>16901.497500000001</v>
      </c>
    </row>
    <row r="224" spans="1:8" ht="15" x14ac:dyDescent="0.25">
      <c r="A224" s="111">
        <v>206</v>
      </c>
      <c r="B224" s="57">
        <v>6091000</v>
      </c>
      <c r="C224" s="83" t="s">
        <v>513</v>
      </c>
      <c r="D224" s="57" t="s">
        <v>191</v>
      </c>
      <c r="E224" s="87">
        <v>67865.490000000005</v>
      </c>
      <c r="F224" s="127">
        <v>3750.44</v>
      </c>
      <c r="G224" s="91">
        <f t="shared" si="6"/>
        <v>71615.930000000008</v>
      </c>
      <c r="H224" s="91">
        <f t="shared" si="7"/>
        <v>10742.389500000001</v>
      </c>
    </row>
    <row r="225" spans="1:8" ht="15" x14ac:dyDescent="0.25">
      <c r="A225" s="111">
        <v>207</v>
      </c>
      <c r="B225" s="57">
        <v>6092000</v>
      </c>
      <c r="C225" s="83" t="s">
        <v>514</v>
      </c>
      <c r="D225" s="57" t="s">
        <v>192</v>
      </c>
      <c r="E225" s="87">
        <v>123376.19</v>
      </c>
      <c r="F225" s="127">
        <v>1169.6099999999999</v>
      </c>
      <c r="G225" s="91">
        <f t="shared" si="6"/>
        <v>124545.8</v>
      </c>
      <c r="H225" s="91">
        <f t="shared" si="7"/>
        <v>18681.87</v>
      </c>
    </row>
    <row r="226" spans="1:8" ht="15" x14ac:dyDescent="0.25">
      <c r="A226" s="111">
        <v>208</v>
      </c>
      <c r="B226" s="57">
        <v>6094000</v>
      </c>
      <c r="C226" s="94" t="s">
        <v>515</v>
      </c>
      <c r="D226" s="57" t="s">
        <v>193</v>
      </c>
      <c r="E226" s="87">
        <v>103044.71</v>
      </c>
      <c r="F226" s="127"/>
      <c r="G226" s="91">
        <f t="shared" si="6"/>
        <v>103044.71</v>
      </c>
      <c r="H226" s="91">
        <f t="shared" si="7"/>
        <v>15456.7065</v>
      </c>
    </row>
    <row r="227" spans="1:8" ht="16.149999999999999" customHeight="1" x14ac:dyDescent="0.25">
      <c r="A227" s="111">
        <v>209</v>
      </c>
      <c r="B227" s="57">
        <v>6102000</v>
      </c>
      <c r="C227" s="83" t="s">
        <v>516</v>
      </c>
      <c r="D227" s="57" t="s">
        <v>194</v>
      </c>
      <c r="E227" s="87">
        <v>148187.20000000001</v>
      </c>
      <c r="F227" s="127">
        <v>15803.37</v>
      </c>
      <c r="G227" s="91">
        <f t="shared" si="6"/>
        <v>163990.57</v>
      </c>
      <c r="H227" s="91">
        <f t="shared" si="7"/>
        <v>24598.585500000001</v>
      </c>
    </row>
    <row r="228" spans="1:8" ht="15" x14ac:dyDescent="0.25">
      <c r="A228" s="111">
        <v>210</v>
      </c>
      <c r="B228" s="52">
        <v>6103000</v>
      </c>
      <c r="C228" s="85" t="s">
        <v>517</v>
      </c>
      <c r="D228" s="52" t="s">
        <v>195</v>
      </c>
      <c r="E228" s="105">
        <v>522191.32</v>
      </c>
      <c r="F228" s="130">
        <v>55359.97</v>
      </c>
      <c r="G228" s="106">
        <f t="shared" si="6"/>
        <v>577551.29</v>
      </c>
      <c r="H228" s="106">
        <f t="shared" si="7"/>
        <v>86632.693500000008</v>
      </c>
    </row>
    <row r="229" spans="1:8" ht="15" x14ac:dyDescent="0.25">
      <c r="A229" s="111">
        <v>211</v>
      </c>
      <c r="B229" s="57">
        <v>6201000</v>
      </c>
      <c r="C229" s="83" t="s">
        <v>518</v>
      </c>
      <c r="D229" s="57" t="s">
        <v>196</v>
      </c>
      <c r="E229" s="110">
        <v>742121.71</v>
      </c>
      <c r="F229" s="127">
        <v>44184.44</v>
      </c>
      <c r="G229" s="91">
        <f t="shared" si="6"/>
        <v>786306.14999999991</v>
      </c>
      <c r="H229" s="91">
        <f t="shared" si="7"/>
        <v>117945.92249999999</v>
      </c>
    </row>
    <row r="230" spans="1:8" ht="15" x14ac:dyDescent="0.25">
      <c r="A230" s="111">
        <v>212</v>
      </c>
      <c r="B230" s="57">
        <v>6205000</v>
      </c>
      <c r="C230" s="94" t="s">
        <v>519</v>
      </c>
      <c r="D230" s="57" t="s">
        <v>197</v>
      </c>
      <c r="E230" s="110">
        <v>185284.55</v>
      </c>
      <c r="F230" s="127">
        <v>6201.07</v>
      </c>
      <c r="G230" s="91">
        <f t="shared" si="6"/>
        <v>191485.62</v>
      </c>
      <c r="H230" s="91">
        <f t="shared" si="7"/>
        <v>28722.842999999997</v>
      </c>
    </row>
    <row r="231" spans="1:8" ht="15" x14ac:dyDescent="0.25">
      <c r="A231" s="111">
        <v>213</v>
      </c>
      <c r="B231" s="57">
        <v>6301000</v>
      </c>
      <c r="C231" s="94" t="s">
        <v>520</v>
      </c>
      <c r="D231" s="57" t="s">
        <v>198</v>
      </c>
      <c r="E231" s="87">
        <v>357459.3</v>
      </c>
      <c r="F231" s="127">
        <v>10274.299999999999</v>
      </c>
      <c r="G231" s="91">
        <f t="shared" si="6"/>
        <v>367733.6</v>
      </c>
      <c r="H231" s="91">
        <f t="shared" si="7"/>
        <v>55160.039999999994</v>
      </c>
    </row>
    <row r="232" spans="1:8" ht="15" x14ac:dyDescent="0.25">
      <c r="A232" s="111">
        <v>214</v>
      </c>
      <c r="B232" s="57">
        <v>6302000</v>
      </c>
      <c r="C232" s="83" t="s">
        <v>521</v>
      </c>
      <c r="D232" s="57" t="s">
        <v>199</v>
      </c>
      <c r="E232" s="87">
        <v>1250591.05</v>
      </c>
      <c r="F232" s="127">
        <v>56086.400000000001</v>
      </c>
      <c r="G232" s="91">
        <f t="shared" si="6"/>
        <v>1306677.45</v>
      </c>
      <c r="H232" s="91">
        <f t="shared" si="7"/>
        <v>196001.61749999999</v>
      </c>
    </row>
    <row r="233" spans="1:8" ht="15" x14ac:dyDescent="0.25">
      <c r="A233" s="111">
        <v>215</v>
      </c>
      <c r="B233" s="57">
        <v>6303000</v>
      </c>
      <c r="C233" s="94" t="s">
        <v>522</v>
      </c>
      <c r="D233" s="57" t="s">
        <v>200</v>
      </c>
      <c r="E233" s="87">
        <v>2098273.08</v>
      </c>
      <c r="F233" s="127">
        <v>70249.67</v>
      </c>
      <c r="G233" s="91">
        <f t="shared" si="6"/>
        <v>2168522.75</v>
      </c>
      <c r="H233" s="91">
        <f t="shared" si="7"/>
        <v>325278.41249999998</v>
      </c>
    </row>
    <row r="234" spans="1:8" ht="15" x14ac:dyDescent="0.25">
      <c r="A234" s="111">
        <v>216</v>
      </c>
      <c r="B234" s="57">
        <v>6304000</v>
      </c>
      <c r="C234" s="83" t="s">
        <v>523</v>
      </c>
      <c r="D234" s="57" t="s">
        <v>251</v>
      </c>
      <c r="E234" s="87">
        <v>261539.48</v>
      </c>
      <c r="F234" s="127">
        <v>13517.45</v>
      </c>
      <c r="G234" s="91">
        <f t="shared" si="6"/>
        <v>275056.93</v>
      </c>
      <c r="H234" s="91">
        <f t="shared" si="7"/>
        <v>41258.539499999999</v>
      </c>
    </row>
    <row r="235" spans="1:8" ht="15" x14ac:dyDescent="0.25">
      <c r="A235" s="111">
        <v>217</v>
      </c>
      <c r="B235" s="57">
        <v>6401000</v>
      </c>
      <c r="C235" s="83" t="s">
        <v>524</v>
      </c>
      <c r="D235" s="57" t="s">
        <v>201</v>
      </c>
      <c r="E235" s="87">
        <v>366427.85</v>
      </c>
      <c r="F235" s="127">
        <v>15530.08</v>
      </c>
      <c r="G235" s="91">
        <f t="shared" si="6"/>
        <v>381957.93</v>
      </c>
      <c r="H235" s="91">
        <f t="shared" si="7"/>
        <v>57293.6895</v>
      </c>
    </row>
    <row r="236" spans="1:8" ht="15" x14ac:dyDescent="0.25">
      <c r="A236" s="111">
        <v>218</v>
      </c>
      <c r="B236" s="57">
        <v>6502000</v>
      </c>
      <c r="C236" s="83" t="s">
        <v>525</v>
      </c>
      <c r="D236" s="57" t="s">
        <v>202</v>
      </c>
      <c r="E236" s="87">
        <v>221484.77</v>
      </c>
      <c r="F236" s="127">
        <v>20946.97</v>
      </c>
      <c r="G236" s="91">
        <f t="shared" si="6"/>
        <v>242431.74</v>
      </c>
      <c r="H236" s="91">
        <f t="shared" si="7"/>
        <v>36364.760999999999</v>
      </c>
    </row>
    <row r="237" spans="1:8" ht="15" x14ac:dyDescent="0.25">
      <c r="A237" s="111">
        <v>219</v>
      </c>
      <c r="B237" s="57">
        <v>6505000</v>
      </c>
      <c r="C237" s="83" t="s">
        <v>526</v>
      </c>
      <c r="D237" s="57" t="s">
        <v>203</v>
      </c>
      <c r="E237" s="87">
        <v>170258.7</v>
      </c>
      <c r="F237" s="127">
        <v>10908.06</v>
      </c>
      <c r="G237" s="91">
        <f t="shared" si="6"/>
        <v>181166.76</v>
      </c>
      <c r="H237" s="91">
        <f t="shared" si="7"/>
        <v>27175.013999999999</v>
      </c>
    </row>
    <row r="238" spans="1:8" ht="15" x14ac:dyDescent="0.25">
      <c r="A238" s="111">
        <v>220</v>
      </c>
      <c r="B238" s="57">
        <v>6601000</v>
      </c>
      <c r="C238" s="83" t="s">
        <v>527</v>
      </c>
      <c r="D238" s="57" t="s">
        <v>204</v>
      </c>
      <c r="E238" s="87">
        <v>3744719.02</v>
      </c>
      <c r="F238" s="127">
        <v>164749.62</v>
      </c>
      <c r="G238" s="91">
        <f t="shared" si="6"/>
        <v>3909468.64</v>
      </c>
      <c r="H238" s="91">
        <f t="shared" si="7"/>
        <v>586420.29599999997</v>
      </c>
    </row>
    <row r="239" spans="1:8" ht="15" x14ac:dyDescent="0.25">
      <c r="A239" s="111">
        <v>221</v>
      </c>
      <c r="B239" s="57">
        <v>6602000</v>
      </c>
      <c r="C239" s="94" t="s">
        <v>528</v>
      </c>
      <c r="D239" s="57" t="s">
        <v>205</v>
      </c>
      <c r="E239" s="87">
        <v>795986.93</v>
      </c>
      <c r="F239" s="127">
        <v>31869.81</v>
      </c>
      <c r="G239" s="91">
        <f t="shared" si="6"/>
        <v>827856.74000000011</v>
      </c>
      <c r="H239" s="91">
        <f t="shared" si="7"/>
        <v>124178.51100000001</v>
      </c>
    </row>
    <row r="240" spans="1:8" ht="15" x14ac:dyDescent="0.25">
      <c r="A240" s="111">
        <v>222</v>
      </c>
      <c r="B240" s="57">
        <v>6603000</v>
      </c>
      <c r="C240" s="94" t="s">
        <v>529</v>
      </c>
      <c r="D240" s="57" t="s">
        <v>206</v>
      </c>
      <c r="E240" s="87">
        <v>218649.71</v>
      </c>
      <c r="F240" s="127">
        <v>10693.53</v>
      </c>
      <c r="G240" s="91">
        <f t="shared" si="6"/>
        <v>229343.24</v>
      </c>
      <c r="H240" s="91">
        <f t="shared" si="7"/>
        <v>34401.485999999997</v>
      </c>
    </row>
    <row r="241" spans="1:8" ht="15" x14ac:dyDescent="0.25">
      <c r="A241" s="111">
        <v>223</v>
      </c>
      <c r="B241" s="57">
        <v>6605000</v>
      </c>
      <c r="C241" s="83" t="s">
        <v>530</v>
      </c>
      <c r="D241" s="57" t="s">
        <v>207</v>
      </c>
      <c r="E241" s="87">
        <v>188172.03</v>
      </c>
      <c r="F241" s="127">
        <v>6704.74</v>
      </c>
      <c r="G241" s="91">
        <f t="shared" si="6"/>
        <v>194876.77</v>
      </c>
      <c r="H241" s="91">
        <f t="shared" si="7"/>
        <v>29231.515499999998</v>
      </c>
    </row>
    <row r="242" spans="1:8" ht="15" x14ac:dyDescent="0.25">
      <c r="A242" s="111">
        <v>224</v>
      </c>
      <c r="B242" s="57">
        <v>6606000</v>
      </c>
      <c r="C242" s="94" t="s">
        <v>531</v>
      </c>
      <c r="D242" s="57" t="s">
        <v>208</v>
      </c>
      <c r="E242" s="87">
        <v>180552.68</v>
      </c>
      <c r="F242" s="127">
        <v>5312.34</v>
      </c>
      <c r="G242" s="91">
        <f t="shared" si="6"/>
        <v>185865.02</v>
      </c>
      <c r="H242" s="91">
        <f t="shared" si="7"/>
        <v>27879.752999999997</v>
      </c>
    </row>
    <row r="243" spans="1:8" ht="15" x14ac:dyDescent="0.25">
      <c r="A243" s="111">
        <v>225</v>
      </c>
      <c r="B243" s="100">
        <v>6640700</v>
      </c>
      <c r="C243" s="83" t="s">
        <v>532</v>
      </c>
      <c r="D243" s="57" t="s">
        <v>209</v>
      </c>
      <c r="E243" s="87">
        <v>69118.62</v>
      </c>
      <c r="F243" s="127"/>
      <c r="G243" s="91">
        <f t="shared" si="6"/>
        <v>69118.62</v>
      </c>
      <c r="H243" s="91">
        <f t="shared" si="7"/>
        <v>10367.793</v>
      </c>
    </row>
    <row r="244" spans="1:8" ht="15" x14ac:dyDescent="0.25">
      <c r="A244" s="111">
        <v>226</v>
      </c>
      <c r="B244" s="108">
        <v>6641700</v>
      </c>
      <c r="C244" s="94" t="s">
        <v>583</v>
      </c>
      <c r="D244" s="109" t="s">
        <v>593</v>
      </c>
      <c r="E244" s="87">
        <v>8882.73</v>
      </c>
      <c r="F244" s="127"/>
      <c r="G244" s="91">
        <f t="shared" si="6"/>
        <v>8882.73</v>
      </c>
      <c r="H244" s="91">
        <f t="shared" si="7"/>
        <v>1332.4095</v>
      </c>
    </row>
    <row r="245" spans="1:8" ht="15" x14ac:dyDescent="0.25">
      <c r="A245" s="111">
        <v>227</v>
      </c>
      <c r="B245" s="57">
        <v>6701000</v>
      </c>
      <c r="C245" s="83" t="s">
        <v>533</v>
      </c>
      <c r="D245" s="57" t="s">
        <v>210</v>
      </c>
      <c r="E245" s="87">
        <v>569204.05000000005</v>
      </c>
      <c r="F245" s="127">
        <v>28417.35</v>
      </c>
      <c r="G245" s="91">
        <f t="shared" si="6"/>
        <v>597621.4</v>
      </c>
      <c r="H245" s="91">
        <f t="shared" si="7"/>
        <v>89643.21</v>
      </c>
    </row>
    <row r="246" spans="1:8" ht="15" x14ac:dyDescent="0.25">
      <c r="A246" s="111">
        <v>228</v>
      </c>
      <c r="B246" s="57">
        <v>6703000</v>
      </c>
      <c r="C246" s="83" t="s">
        <v>534</v>
      </c>
      <c r="D246" s="57" t="s">
        <v>211</v>
      </c>
      <c r="E246" s="87">
        <v>173888.82</v>
      </c>
      <c r="F246" s="127">
        <v>4972.13</v>
      </c>
      <c r="G246" s="91">
        <f t="shared" si="6"/>
        <v>178860.95</v>
      </c>
      <c r="H246" s="91">
        <f t="shared" si="7"/>
        <v>26829.142500000002</v>
      </c>
    </row>
    <row r="247" spans="1:8" ht="15" x14ac:dyDescent="0.25">
      <c r="A247" s="111">
        <v>229</v>
      </c>
      <c r="B247" s="57">
        <v>6802000</v>
      </c>
      <c r="C247" s="83" t="s">
        <v>535</v>
      </c>
      <c r="D247" s="57" t="s">
        <v>212</v>
      </c>
      <c r="E247" s="87">
        <v>334570.23999999999</v>
      </c>
      <c r="F247" s="127">
        <v>36891.279999999999</v>
      </c>
      <c r="G247" s="91">
        <f t="shared" si="6"/>
        <v>371461.52</v>
      </c>
      <c r="H247" s="91">
        <f t="shared" si="7"/>
        <v>55719.228000000003</v>
      </c>
    </row>
    <row r="248" spans="1:8" ht="15" x14ac:dyDescent="0.25">
      <c r="A248" s="111">
        <v>230</v>
      </c>
      <c r="B248" s="57">
        <v>6804000</v>
      </c>
      <c r="C248" s="83" t="s">
        <v>536</v>
      </c>
      <c r="D248" s="57" t="s">
        <v>213</v>
      </c>
      <c r="E248" s="87">
        <v>410637.15</v>
      </c>
      <c r="F248" s="127">
        <v>20731.25</v>
      </c>
      <c r="G248" s="91">
        <f t="shared" si="6"/>
        <v>431368.4</v>
      </c>
      <c r="H248" s="91">
        <f t="shared" si="7"/>
        <v>64705.26</v>
      </c>
    </row>
    <row r="249" spans="1:8" ht="15" x14ac:dyDescent="0.25">
      <c r="A249" s="111">
        <v>231</v>
      </c>
      <c r="B249" s="57">
        <v>6901000</v>
      </c>
      <c r="C249" s="83" t="s">
        <v>537</v>
      </c>
      <c r="D249" s="57" t="s">
        <v>214</v>
      </c>
      <c r="E249" s="87">
        <v>433979.93</v>
      </c>
      <c r="F249" s="127">
        <v>36756.980000000003</v>
      </c>
      <c r="G249" s="91">
        <f t="shared" si="6"/>
        <v>470736.91</v>
      </c>
      <c r="H249" s="91">
        <f t="shared" si="7"/>
        <v>70610.536499999987</v>
      </c>
    </row>
    <row r="250" spans="1:8" ht="15" x14ac:dyDescent="0.25">
      <c r="A250" s="111">
        <v>232</v>
      </c>
      <c r="B250" s="57">
        <v>7001000</v>
      </c>
      <c r="C250" s="83" t="s">
        <v>538</v>
      </c>
      <c r="D250" s="57" t="s">
        <v>215</v>
      </c>
      <c r="E250" s="110">
        <v>1125754.0900000001</v>
      </c>
      <c r="F250" s="127">
        <v>50952.79</v>
      </c>
      <c r="G250" s="91">
        <f t="shared" si="6"/>
        <v>1176706.8800000001</v>
      </c>
      <c r="H250" s="91">
        <f t="shared" si="7"/>
        <v>176506.03200000001</v>
      </c>
    </row>
    <row r="251" spans="1:8" ht="15" x14ac:dyDescent="0.25">
      <c r="A251" s="111">
        <v>233</v>
      </c>
      <c r="B251" s="57">
        <v>7003000</v>
      </c>
      <c r="C251" s="83" t="s">
        <v>539</v>
      </c>
      <c r="D251" s="57" t="s">
        <v>216</v>
      </c>
      <c r="E251" s="87">
        <v>190682.2</v>
      </c>
      <c r="F251" s="127">
        <v>10157.56</v>
      </c>
      <c r="G251" s="91">
        <f t="shared" si="6"/>
        <v>200839.76</v>
      </c>
      <c r="H251" s="91">
        <f t="shared" si="7"/>
        <v>30125.964</v>
      </c>
    </row>
    <row r="252" spans="1:8" ht="15" x14ac:dyDescent="0.25">
      <c r="A252" s="111">
        <v>234</v>
      </c>
      <c r="B252" s="57">
        <v>7007000</v>
      </c>
      <c r="C252" s="83" t="s">
        <v>540</v>
      </c>
      <c r="D252" s="57" t="s">
        <v>217</v>
      </c>
      <c r="E252" s="87">
        <v>167524.32</v>
      </c>
      <c r="F252" s="127">
        <v>8335.7800000000007</v>
      </c>
      <c r="G252" s="91">
        <f t="shared" si="6"/>
        <v>175860.1</v>
      </c>
      <c r="H252" s="91">
        <f t="shared" si="7"/>
        <v>26379.014999999999</v>
      </c>
    </row>
    <row r="253" spans="1:8" ht="15" x14ac:dyDescent="0.25">
      <c r="A253" s="111">
        <v>235</v>
      </c>
      <c r="B253" s="57">
        <v>7008000</v>
      </c>
      <c r="C253" s="94" t="s">
        <v>541</v>
      </c>
      <c r="D253" s="57" t="s">
        <v>218</v>
      </c>
      <c r="E253" s="87">
        <v>316005.40000000002</v>
      </c>
      <c r="F253" s="127">
        <v>16692.490000000002</v>
      </c>
      <c r="G253" s="91">
        <f t="shared" si="6"/>
        <v>332697.89</v>
      </c>
      <c r="H253" s="91">
        <f t="shared" si="7"/>
        <v>49904.683499999999</v>
      </c>
    </row>
    <row r="254" spans="1:8" ht="15" x14ac:dyDescent="0.25">
      <c r="A254" s="111">
        <v>236</v>
      </c>
      <c r="B254" s="57">
        <v>7009000</v>
      </c>
      <c r="C254" s="94" t="s">
        <v>542</v>
      </c>
      <c r="D254" s="57" t="s">
        <v>219</v>
      </c>
      <c r="E254" s="87">
        <v>112805.6</v>
      </c>
      <c r="F254" s="127">
        <v>10606.09</v>
      </c>
      <c r="G254" s="91">
        <f t="shared" si="6"/>
        <v>123411.69</v>
      </c>
      <c r="H254" s="91">
        <f t="shared" si="7"/>
        <v>18511.753499999999</v>
      </c>
    </row>
    <row r="255" spans="1:8" ht="15" x14ac:dyDescent="0.25">
      <c r="A255" s="111">
        <v>237</v>
      </c>
      <c r="B255" s="57">
        <v>7102000</v>
      </c>
      <c r="C255" s="83" t="s">
        <v>543</v>
      </c>
      <c r="D255" s="57" t="s">
        <v>220</v>
      </c>
      <c r="E255" s="87">
        <v>343230.47</v>
      </c>
      <c r="F255" s="127">
        <v>20701.59</v>
      </c>
      <c r="G255" s="91">
        <f t="shared" si="6"/>
        <v>363932.06</v>
      </c>
      <c r="H255" s="91">
        <f t="shared" si="7"/>
        <v>54589.809000000001</v>
      </c>
    </row>
    <row r="256" spans="1:8" ht="15" x14ac:dyDescent="0.25">
      <c r="A256" s="111">
        <v>238</v>
      </c>
      <c r="B256" s="57">
        <v>7104000</v>
      </c>
      <c r="C256" s="94" t="s">
        <v>544</v>
      </c>
      <c r="D256" s="57" t="s">
        <v>221</v>
      </c>
      <c r="E256" s="87">
        <v>115174.3</v>
      </c>
      <c r="F256" s="127">
        <v>7407.79</v>
      </c>
      <c r="G256" s="91">
        <f t="shared" si="6"/>
        <v>122582.09</v>
      </c>
      <c r="H256" s="91">
        <f t="shared" si="7"/>
        <v>18387.3135</v>
      </c>
    </row>
    <row r="257" spans="1:8" ht="15" x14ac:dyDescent="0.25">
      <c r="A257" s="111">
        <v>239</v>
      </c>
      <c r="B257" s="57">
        <v>7105000</v>
      </c>
      <c r="C257" s="94" t="s">
        <v>545</v>
      </c>
      <c r="D257" s="57" t="s">
        <v>252</v>
      </c>
      <c r="E257" s="87">
        <v>122423.57</v>
      </c>
      <c r="F257" s="127">
        <v>4241.37</v>
      </c>
      <c r="G257" s="91">
        <f t="shared" si="6"/>
        <v>126664.94</v>
      </c>
      <c r="H257" s="91">
        <f t="shared" si="7"/>
        <v>18999.740999999998</v>
      </c>
    </row>
    <row r="258" spans="1:8" ht="15" x14ac:dyDescent="0.25">
      <c r="A258" s="111">
        <v>240</v>
      </c>
      <c r="B258" s="57">
        <v>7201000</v>
      </c>
      <c r="C258" s="83" t="s">
        <v>546</v>
      </c>
      <c r="D258" s="57" t="s">
        <v>222</v>
      </c>
      <c r="E258" s="87">
        <v>293800.51</v>
      </c>
      <c r="F258" s="127">
        <v>10952.51</v>
      </c>
      <c r="G258" s="91">
        <f t="shared" si="6"/>
        <v>304753.02</v>
      </c>
      <c r="H258" s="91">
        <f t="shared" si="7"/>
        <v>45712.953000000001</v>
      </c>
    </row>
    <row r="259" spans="1:8" ht="15" x14ac:dyDescent="0.25">
      <c r="A259" s="111">
        <v>241</v>
      </c>
      <c r="B259" s="52">
        <v>7202000</v>
      </c>
      <c r="C259" s="85" t="s">
        <v>547</v>
      </c>
      <c r="D259" s="52" t="s">
        <v>223</v>
      </c>
      <c r="E259" s="105">
        <v>550600.82999999996</v>
      </c>
      <c r="F259" s="130">
        <v>13988.26</v>
      </c>
      <c r="G259" s="106">
        <f t="shared" si="6"/>
        <v>564589.09</v>
      </c>
      <c r="H259" s="106">
        <f t="shared" si="7"/>
        <v>84688.363499999992</v>
      </c>
    </row>
    <row r="260" spans="1:8" ht="15" x14ac:dyDescent="0.25">
      <c r="A260" s="111">
        <v>242</v>
      </c>
      <c r="B260" s="57">
        <v>7203000</v>
      </c>
      <c r="C260" s="102" t="s">
        <v>548</v>
      </c>
      <c r="D260" s="57" t="s">
        <v>224</v>
      </c>
      <c r="E260" s="87">
        <v>2392129.86</v>
      </c>
      <c r="F260" s="127">
        <v>80794.94</v>
      </c>
      <c r="G260" s="91">
        <f t="shared" si="6"/>
        <v>2472924.7999999998</v>
      </c>
      <c r="H260" s="91">
        <f t="shared" si="7"/>
        <v>370938.72</v>
      </c>
    </row>
    <row r="261" spans="1:8" ht="15" x14ac:dyDescent="0.25">
      <c r="A261" s="111">
        <v>243</v>
      </c>
      <c r="B261" s="57">
        <v>7204000</v>
      </c>
      <c r="C261" s="83" t="s">
        <v>549</v>
      </c>
      <c r="D261" s="57" t="s">
        <v>225</v>
      </c>
      <c r="E261" s="87">
        <v>205934.58</v>
      </c>
      <c r="F261" s="127">
        <v>6620.19</v>
      </c>
      <c r="G261" s="91">
        <f t="shared" si="6"/>
        <v>212554.77</v>
      </c>
      <c r="H261" s="91">
        <f t="shared" si="7"/>
        <v>31883.215499999998</v>
      </c>
    </row>
    <row r="262" spans="1:8" ht="15" x14ac:dyDescent="0.25">
      <c r="A262" s="111">
        <v>244</v>
      </c>
      <c r="B262" s="57">
        <v>7205000</v>
      </c>
      <c r="C262" s="94" t="s">
        <v>550</v>
      </c>
      <c r="D262" s="57" t="s">
        <v>226</v>
      </c>
      <c r="E262" s="87">
        <v>255476.26</v>
      </c>
      <c r="F262" s="127">
        <v>13010.75</v>
      </c>
      <c r="G262" s="91">
        <f t="shared" si="6"/>
        <v>268487.01</v>
      </c>
      <c r="H262" s="91">
        <f t="shared" si="7"/>
        <v>40273.051500000001</v>
      </c>
    </row>
    <row r="263" spans="1:8" ht="15" x14ac:dyDescent="0.25">
      <c r="A263" s="111">
        <v>245</v>
      </c>
      <c r="B263" s="57">
        <v>7206000</v>
      </c>
      <c r="C263" s="103" t="s">
        <v>551</v>
      </c>
      <c r="D263" s="57" t="s">
        <v>227</v>
      </c>
      <c r="E263" s="87">
        <v>416921.45</v>
      </c>
      <c r="F263" s="127">
        <v>11787.26</v>
      </c>
      <c r="G263" s="91">
        <f t="shared" si="6"/>
        <v>428708.71</v>
      </c>
      <c r="H263" s="91">
        <f t="shared" si="7"/>
        <v>64306.306499999999</v>
      </c>
    </row>
    <row r="264" spans="1:8" ht="15" x14ac:dyDescent="0.25">
      <c r="A264" s="111">
        <v>246</v>
      </c>
      <c r="B264" s="57">
        <v>7207000</v>
      </c>
      <c r="C264" s="94" t="s">
        <v>552</v>
      </c>
      <c r="D264" s="57" t="s">
        <v>228</v>
      </c>
      <c r="E264" s="110">
        <v>4647137.53</v>
      </c>
      <c r="F264" s="127">
        <v>142229.26</v>
      </c>
      <c r="G264" s="91">
        <f t="shared" si="6"/>
        <v>4789366.79</v>
      </c>
      <c r="H264" s="91">
        <f t="shared" si="7"/>
        <v>718405.01850000001</v>
      </c>
    </row>
    <row r="265" spans="1:8" ht="15" x14ac:dyDescent="0.25">
      <c r="A265" s="111">
        <v>247</v>
      </c>
      <c r="B265" s="52">
        <v>7208000</v>
      </c>
      <c r="C265" s="84" t="s">
        <v>553</v>
      </c>
      <c r="D265" s="52" t="s">
        <v>229</v>
      </c>
      <c r="E265" s="105">
        <v>195752.39</v>
      </c>
      <c r="F265" s="130">
        <v>5502.93</v>
      </c>
      <c r="G265" s="106">
        <f t="shared" si="6"/>
        <v>201255.32</v>
      </c>
      <c r="H265" s="106">
        <f t="shared" si="7"/>
        <v>30188.297999999999</v>
      </c>
    </row>
    <row r="266" spans="1:8" ht="15" x14ac:dyDescent="0.25">
      <c r="A266" s="111">
        <v>248</v>
      </c>
      <c r="B266" s="107">
        <v>7240700</v>
      </c>
      <c r="C266" s="84" t="s">
        <v>554</v>
      </c>
      <c r="D266" s="52" t="s">
        <v>272</v>
      </c>
      <c r="E266" s="105">
        <v>240918.71</v>
      </c>
      <c r="F266" s="130"/>
      <c r="G266" s="106">
        <f t="shared" si="6"/>
        <v>240918.71</v>
      </c>
      <c r="H266" s="106">
        <f t="shared" si="7"/>
        <v>36137.806499999999</v>
      </c>
    </row>
    <row r="267" spans="1:8" ht="15" x14ac:dyDescent="0.25">
      <c r="A267" s="111">
        <v>249</v>
      </c>
      <c r="B267" s="104">
        <v>7242700</v>
      </c>
      <c r="C267" s="83" t="s">
        <v>589</v>
      </c>
      <c r="D267" s="57" t="s">
        <v>282</v>
      </c>
      <c r="E267" s="87">
        <v>13701.06</v>
      </c>
      <c r="F267" s="127"/>
      <c r="G267" s="91">
        <f t="shared" si="6"/>
        <v>13701.06</v>
      </c>
      <c r="H267" s="91">
        <f t="shared" si="7"/>
        <v>2055.1589999999997</v>
      </c>
    </row>
    <row r="268" spans="1:8" ht="15" x14ac:dyDescent="0.25">
      <c r="A268" s="111">
        <v>250</v>
      </c>
      <c r="B268" s="57">
        <v>7301000</v>
      </c>
      <c r="C268" s="83" t="s">
        <v>556</v>
      </c>
      <c r="D268" s="57" t="s">
        <v>230</v>
      </c>
      <c r="E268" s="87">
        <v>317128.89</v>
      </c>
      <c r="F268" s="127">
        <v>13882.39</v>
      </c>
      <c r="G268" s="91">
        <f t="shared" si="6"/>
        <v>331011.28000000003</v>
      </c>
      <c r="H268" s="91">
        <f t="shared" si="7"/>
        <v>49651.692000000003</v>
      </c>
    </row>
    <row r="269" spans="1:8" ht="15" x14ac:dyDescent="0.25">
      <c r="A269" s="111">
        <v>251</v>
      </c>
      <c r="B269" s="57">
        <v>7302000</v>
      </c>
      <c r="C269" s="94" t="s">
        <v>557</v>
      </c>
      <c r="D269" s="57" t="s">
        <v>231</v>
      </c>
      <c r="E269" s="87">
        <v>758765.95</v>
      </c>
      <c r="F269" s="127">
        <v>29985.51</v>
      </c>
      <c r="G269" s="91">
        <f t="shared" si="6"/>
        <v>788751.46</v>
      </c>
      <c r="H269" s="91">
        <f t="shared" si="7"/>
        <v>118312.71899999998</v>
      </c>
    </row>
    <row r="270" spans="1:8" ht="15" x14ac:dyDescent="0.25">
      <c r="A270" s="111">
        <v>252</v>
      </c>
      <c r="B270" s="57">
        <v>7303000</v>
      </c>
      <c r="C270" s="83" t="s">
        <v>558</v>
      </c>
      <c r="D270" s="57" t="s">
        <v>232</v>
      </c>
      <c r="E270" s="87">
        <v>128015.14</v>
      </c>
      <c r="F270" s="127">
        <v>7720.18</v>
      </c>
      <c r="G270" s="91">
        <f t="shared" si="6"/>
        <v>135735.32</v>
      </c>
      <c r="H270" s="91">
        <f t="shared" si="7"/>
        <v>20360.297999999999</v>
      </c>
    </row>
    <row r="271" spans="1:8" ht="16.149999999999999" customHeight="1" x14ac:dyDescent="0.25">
      <c r="A271" s="111">
        <v>253</v>
      </c>
      <c r="B271" s="57">
        <v>7304000</v>
      </c>
      <c r="C271" s="94" t="s">
        <v>559</v>
      </c>
      <c r="D271" s="57" t="s">
        <v>233</v>
      </c>
      <c r="E271" s="87">
        <v>192920.99</v>
      </c>
      <c r="F271" s="127">
        <v>11138</v>
      </c>
      <c r="G271" s="91">
        <f t="shared" si="6"/>
        <v>204058.99</v>
      </c>
      <c r="H271" s="91">
        <f t="shared" si="7"/>
        <v>30608.848499999996</v>
      </c>
    </row>
    <row r="272" spans="1:8" ht="15" x14ac:dyDescent="0.25">
      <c r="A272" s="111">
        <v>254</v>
      </c>
      <c r="B272" s="57">
        <v>7307000</v>
      </c>
      <c r="C272" s="94" t="s">
        <v>560</v>
      </c>
      <c r="D272" s="57" t="s">
        <v>234</v>
      </c>
      <c r="E272" s="87">
        <v>341127.43</v>
      </c>
      <c r="F272" s="127">
        <v>46629.62</v>
      </c>
      <c r="G272" s="91">
        <f t="shared" si="6"/>
        <v>387757.05</v>
      </c>
      <c r="H272" s="91">
        <f t="shared" si="7"/>
        <v>58163.557499999995</v>
      </c>
    </row>
    <row r="273" spans="1:8" ht="15" x14ac:dyDescent="0.25">
      <c r="A273" s="111">
        <v>255</v>
      </c>
      <c r="B273" s="57">
        <v>7309000</v>
      </c>
      <c r="C273" s="94" t="s">
        <v>561</v>
      </c>
      <c r="D273" s="57" t="s">
        <v>235</v>
      </c>
      <c r="E273" s="87">
        <v>335393.49</v>
      </c>
      <c r="F273" s="127">
        <v>28818.84</v>
      </c>
      <c r="G273" s="91">
        <f t="shared" si="6"/>
        <v>364212.33</v>
      </c>
      <c r="H273" s="91">
        <f t="shared" si="7"/>
        <v>54631.849500000004</v>
      </c>
    </row>
    <row r="274" spans="1:8" ht="15" x14ac:dyDescent="0.25">
      <c r="A274" s="111">
        <v>256</v>
      </c>
      <c r="B274" s="57">
        <v>7310000</v>
      </c>
      <c r="C274" s="83" t="s">
        <v>562</v>
      </c>
      <c r="D274" s="57" t="s">
        <v>236</v>
      </c>
      <c r="E274" s="87">
        <v>189442.56</v>
      </c>
      <c r="F274" s="127">
        <v>6989.94</v>
      </c>
      <c r="G274" s="91">
        <f t="shared" si="6"/>
        <v>196432.5</v>
      </c>
      <c r="H274" s="91">
        <f t="shared" si="7"/>
        <v>29464.875</v>
      </c>
    </row>
    <row r="275" spans="1:8" ht="15" x14ac:dyDescent="0.25">
      <c r="A275" s="111">
        <v>257</v>
      </c>
      <c r="B275" s="57">
        <v>7311000</v>
      </c>
      <c r="C275" s="83" t="s">
        <v>563</v>
      </c>
      <c r="D275" s="57" t="s">
        <v>283</v>
      </c>
      <c r="E275" s="87">
        <v>1022452.59</v>
      </c>
      <c r="F275" s="127">
        <v>27705.66</v>
      </c>
      <c r="G275" s="91">
        <f t="shared" si="6"/>
        <v>1050158.25</v>
      </c>
      <c r="H275" s="91">
        <f t="shared" si="7"/>
        <v>157523.73749999999</v>
      </c>
    </row>
    <row r="276" spans="1:8" ht="15" x14ac:dyDescent="0.25">
      <c r="A276" s="111">
        <v>258</v>
      </c>
      <c r="B276" s="57">
        <v>7401000</v>
      </c>
      <c r="C276" s="83" t="s">
        <v>564</v>
      </c>
      <c r="D276" s="57" t="s">
        <v>237</v>
      </c>
      <c r="E276" s="87">
        <v>162187.74</v>
      </c>
      <c r="F276" s="127">
        <v>16601.16</v>
      </c>
      <c r="G276" s="91">
        <f t="shared" ref="G276:G281" si="8">SUM(E276:F276)</f>
        <v>178788.9</v>
      </c>
      <c r="H276" s="91">
        <f t="shared" ref="H276:H281" si="9">G276*15%</f>
        <v>26818.334999999999</v>
      </c>
    </row>
    <row r="277" spans="1:8" ht="15" x14ac:dyDescent="0.25">
      <c r="A277" s="111">
        <v>259</v>
      </c>
      <c r="B277" s="57">
        <v>7403000</v>
      </c>
      <c r="C277" s="94" t="s">
        <v>565</v>
      </c>
      <c r="D277" s="57" t="s">
        <v>238</v>
      </c>
      <c r="E277" s="87">
        <v>154721.17000000001</v>
      </c>
      <c r="F277" s="127">
        <v>11052.95</v>
      </c>
      <c r="G277" s="91">
        <f t="shared" si="8"/>
        <v>165774.12000000002</v>
      </c>
      <c r="H277" s="91">
        <f t="shared" si="9"/>
        <v>24866.118000000002</v>
      </c>
    </row>
    <row r="278" spans="1:8" ht="15" x14ac:dyDescent="0.25">
      <c r="A278" s="111">
        <v>260</v>
      </c>
      <c r="B278" s="57">
        <v>7503000</v>
      </c>
      <c r="C278" s="94" t="s">
        <v>566</v>
      </c>
      <c r="D278" s="57" t="s">
        <v>239</v>
      </c>
      <c r="E278" s="87">
        <v>182619.21</v>
      </c>
      <c r="F278" s="127">
        <v>4365.25</v>
      </c>
      <c r="G278" s="91">
        <f t="shared" si="8"/>
        <v>186984.46</v>
      </c>
      <c r="H278" s="91">
        <f t="shared" si="9"/>
        <v>28047.668999999998</v>
      </c>
    </row>
    <row r="279" spans="1:8" ht="15" x14ac:dyDescent="0.25">
      <c r="A279" s="111">
        <v>261</v>
      </c>
      <c r="B279" s="57">
        <v>7504000</v>
      </c>
      <c r="C279" s="83" t="s">
        <v>567</v>
      </c>
      <c r="D279" s="57" t="s">
        <v>240</v>
      </c>
      <c r="E279" s="87">
        <v>501288.46</v>
      </c>
      <c r="F279" s="127">
        <v>17275.43</v>
      </c>
      <c r="G279" s="91">
        <f t="shared" si="8"/>
        <v>518563.89</v>
      </c>
      <c r="H279" s="91">
        <f t="shared" si="9"/>
        <v>77784.583499999993</v>
      </c>
    </row>
    <row r="280" spans="1:8" ht="15" x14ac:dyDescent="0.25">
      <c r="A280" s="111">
        <v>262</v>
      </c>
      <c r="B280" s="57">
        <v>7509000</v>
      </c>
      <c r="C280" s="94" t="s">
        <v>568</v>
      </c>
      <c r="D280" s="57" t="s">
        <v>241</v>
      </c>
      <c r="E280" s="87">
        <v>81239.72</v>
      </c>
      <c r="F280" s="127">
        <v>2246.23</v>
      </c>
      <c r="G280" s="91">
        <f t="shared" si="8"/>
        <v>83485.95</v>
      </c>
      <c r="H280" s="91">
        <f t="shared" si="9"/>
        <v>12522.8925</v>
      </c>
    </row>
    <row r="281" spans="1:8" ht="15" x14ac:dyDescent="0.25">
      <c r="A281" s="111">
        <v>263</v>
      </c>
      <c r="B281" s="57">
        <v>7510000</v>
      </c>
      <c r="C281" s="94" t="s">
        <v>569</v>
      </c>
      <c r="D281" s="57" t="s">
        <v>242</v>
      </c>
      <c r="E281" s="87">
        <v>230847.02</v>
      </c>
      <c r="F281" s="127">
        <v>8756.73</v>
      </c>
      <c r="G281" s="91">
        <f t="shared" si="8"/>
        <v>239603.75</v>
      </c>
      <c r="H281" s="91">
        <f t="shared" si="9"/>
        <v>35940.5625</v>
      </c>
    </row>
    <row r="282" spans="1:8" ht="15" x14ac:dyDescent="0.25">
      <c r="E282" s="2">
        <f>SUM(E19:E281)</f>
        <v>122483612.69</v>
      </c>
      <c r="F282" s="88">
        <f>SUM(F19:F281)</f>
        <v>5904426.7100000028</v>
      </c>
      <c r="G282" s="88">
        <f>SUM(G19:G281)</f>
        <v>128388039.40000002</v>
      </c>
      <c r="H282" s="2">
        <f t="shared" ref="H282" si="10">G282*15%</f>
        <v>19258205.910000004</v>
      </c>
    </row>
    <row r="283" spans="1:8" x14ac:dyDescent="0.25">
      <c r="F283" s="89"/>
      <c r="G283" s="3"/>
      <c r="H283" s="3"/>
    </row>
    <row r="284" spans="1:8" x14ac:dyDescent="0.25">
      <c r="F284" s="89"/>
      <c r="G284" s="3"/>
      <c r="H284" s="3"/>
    </row>
    <row r="285" spans="1:8" x14ac:dyDescent="0.25">
      <c r="F285" s="89"/>
      <c r="G285" s="3"/>
      <c r="H285" s="3"/>
    </row>
    <row r="286" spans="1:8" x14ac:dyDescent="0.25">
      <c r="F286" s="89"/>
      <c r="G286" s="3"/>
      <c r="H286" s="3"/>
    </row>
    <row r="287" spans="1:8" x14ac:dyDescent="0.25">
      <c r="F287" s="89"/>
      <c r="G287" s="3"/>
      <c r="H287" s="3"/>
    </row>
    <row r="288" spans="1:8" x14ac:dyDescent="0.25">
      <c r="F288" s="89"/>
      <c r="G288" s="3"/>
      <c r="H288" s="3"/>
    </row>
    <row r="289" spans="6:8" x14ac:dyDescent="0.25">
      <c r="F289" s="89"/>
      <c r="G289" s="3"/>
      <c r="H289" s="3"/>
    </row>
    <row r="290" spans="6:8" x14ac:dyDescent="0.25">
      <c r="F290" s="89"/>
      <c r="G290" s="3"/>
      <c r="H290" s="3"/>
    </row>
    <row r="291" spans="6:8" x14ac:dyDescent="0.25">
      <c r="F291" s="89"/>
      <c r="G291" s="3"/>
      <c r="H291" s="3"/>
    </row>
    <row r="292" spans="6:8" x14ac:dyDescent="0.25">
      <c r="F292" s="42"/>
      <c r="G292" s="42"/>
      <c r="H292" s="42"/>
    </row>
  </sheetData>
  <mergeCells count="5">
    <mergeCell ref="B1:H4"/>
    <mergeCell ref="B5:H5"/>
    <mergeCell ref="B6:H6"/>
    <mergeCell ref="B7:H7"/>
    <mergeCell ref="B8:H8"/>
  </mergeCells>
  <pageMargins left="0.2" right="0.2" top="0.75" bottom="0.75" header="0.3" footer="0.3"/>
  <pageSetup scale="96" fitToHeight="0" orientation="landscape" r:id="rId1"/>
  <headerFooter>
    <oddFooter>&amp;C&amp;P&amp;R&amp;D</oddFooter>
  </headerFooter>
  <ignoredErrors>
    <ignoredError sqref="B37:B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1CF0-CDFE-43C0-91F2-87F1C48159A6}">
  <dimension ref="A1:C263"/>
  <sheetViews>
    <sheetView workbookViewId="0">
      <selection activeCell="C1" sqref="C1:C263"/>
    </sheetView>
  </sheetViews>
  <sheetFormatPr defaultRowHeight="15" x14ac:dyDescent="0.25"/>
  <cols>
    <col min="1" max="1" width="49.7109375" bestFit="1" customWidth="1"/>
    <col min="2" max="2" width="67.42578125" bestFit="1" customWidth="1"/>
    <col min="3" max="3" width="16" bestFit="1" customWidth="1"/>
  </cols>
  <sheetData>
    <row r="1" spans="1:3" ht="18.75" x14ac:dyDescent="0.3">
      <c r="A1" s="81" t="s">
        <v>6</v>
      </c>
      <c r="B1" s="123" t="s">
        <v>596</v>
      </c>
      <c r="C1" s="124">
        <v>12250.74</v>
      </c>
    </row>
    <row r="2" spans="1:3" ht="18.75" x14ac:dyDescent="0.3">
      <c r="A2" s="52" t="s">
        <v>7</v>
      </c>
      <c r="B2" s="123" t="s">
        <v>597</v>
      </c>
      <c r="C2" s="124">
        <v>21464.85</v>
      </c>
    </row>
    <row r="3" spans="1:3" ht="18.75" x14ac:dyDescent="0.3">
      <c r="A3" s="57" t="s">
        <v>8</v>
      </c>
      <c r="B3" s="123" t="s">
        <v>598</v>
      </c>
      <c r="C3" s="124">
        <v>32377.23</v>
      </c>
    </row>
    <row r="4" spans="1:3" ht="18.75" x14ac:dyDescent="0.3">
      <c r="A4" s="57" t="s">
        <v>9</v>
      </c>
      <c r="B4" s="123" t="s">
        <v>599</v>
      </c>
      <c r="C4" s="124">
        <v>25342.53</v>
      </c>
    </row>
    <row r="5" spans="1:3" ht="18.75" x14ac:dyDescent="0.3">
      <c r="A5" s="57" t="s">
        <v>10</v>
      </c>
      <c r="B5" s="123" t="s">
        <v>600</v>
      </c>
      <c r="C5" s="124">
        <v>8842.6</v>
      </c>
    </row>
    <row r="6" spans="1:3" ht="18.75" x14ac:dyDescent="0.3">
      <c r="A6" s="57" t="s">
        <v>11</v>
      </c>
      <c r="B6" s="123" t="s">
        <v>601</v>
      </c>
      <c r="C6" s="124">
        <v>40931.550000000003</v>
      </c>
    </row>
    <row r="7" spans="1:3" ht="18.75" x14ac:dyDescent="0.3">
      <c r="A7" s="57" t="s">
        <v>12</v>
      </c>
      <c r="B7" s="123" t="s">
        <v>602</v>
      </c>
      <c r="C7" s="124">
        <v>12854.69</v>
      </c>
    </row>
    <row r="8" spans="1:3" ht="18.75" x14ac:dyDescent="0.3">
      <c r="A8" s="57" t="s">
        <v>13</v>
      </c>
      <c r="B8" s="123" t="s">
        <v>603</v>
      </c>
      <c r="C8" s="124">
        <v>103973.99</v>
      </c>
    </row>
    <row r="9" spans="1:3" ht="18.75" x14ac:dyDescent="0.3">
      <c r="A9" s="57" t="s">
        <v>14</v>
      </c>
      <c r="B9" s="123" t="s">
        <v>604</v>
      </c>
      <c r="C9" s="124">
        <v>5729.96</v>
      </c>
    </row>
    <row r="10" spans="1:3" ht="18.75" x14ac:dyDescent="0.3">
      <c r="A10" s="57" t="s">
        <v>15</v>
      </c>
      <c r="B10" s="123" t="s">
        <v>605</v>
      </c>
      <c r="C10" s="124">
        <v>10636.48</v>
      </c>
    </row>
    <row r="11" spans="1:3" ht="18.75" x14ac:dyDescent="0.3">
      <c r="A11" s="52" t="s">
        <v>16</v>
      </c>
      <c r="B11" s="123" t="s">
        <v>606</v>
      </c>
      <c r="C11" s="124">
        <v>12485.25</v>
      </c>
    </row>
    <row r="12" spans="1:3" ht="18.75" x14ac:dyDescent="0.3">
      <c r="A12" s="57" t="s">
        <v>17</v>
      </c>
      <c r="B12" s="123" t="s">
        <v>607</v>
      </c>
      <c r="C12" s="124">
        <v>106753.59</v>
      </c>
    </row>
    <row r="13" spans="1:3" ht="18.75" x14ac:dyDescent="0.3">
      <c r="A13" s="57" t="s">
        <v>18</v>
      </c>
      <c r="B13" s="123" t="s">
        <v>608</v>
      </c>
      <c r="C13" s="124">
        <v>25910.13</v>
      </c>
    </row>
    <row r="14" spans="1:3" ht="18.75" x14ac:dyDescent="0.3">
      <c r="A14" s="57" t="s">
        <v>19</v>
      </c>
      <c r="B14" s="123" t="s">
        <v>609</v>
      </c>
      <c r="C14" s="124">
        <v>17014.07</v>
      </c>
    </row>
    <row r="15" spans="1:3" ht="18.75" x14ac:dyDescent="0.3">
      <c r="A15" s="57" t="s">
        <v>20</v>
      </c>
      <c r="B15" s="123" t="s">
        <v>610</v>
      </c>
      <c r="C15" s="124">
        <v>6280.5</v>
      </c>
    </row>
    <row r="16" spans="1:3" ht="18.75" x14ac:dyDescent="0.3">
      <c r="A16" s="57" t="s">
        <v>278</v>
      </c>
      <c r="B16" s="123" t="s">
        <v>611</v>
      </c>
      <c r="C16" s="124">
        <v>9703.84</v>
      </c>
    </row>
    <row r="17" spans="1:3" ht="18.75" x14ac:dyDescent="0.3">
      <c r="A17" s="57" t="s">
        <v>21</v>
      </c>
      <c r="B17" s="123" t="s">
        <v>612</v>
      </c>
      <c r="C17" s="125">
        <v>0</v>
      </c>
    </row>
    <row r="18" spans="1:3" ht="18.75" x14ac:dyDescent="0.3">
      <c r="A18" s="95" t="s">
        <v>270</v>
      </c>
      <c r="B18" s="123"/>
      <c r="C18" s="125"/>
    </row>
    <row r="19" spans="1:3" ht="18.75" x14ac:dyDescent="0.3">
      <c r="A19" s="95" t="s">
        <v>590</v>
      </c>
      <c r="B19" s="123"/>
      <c r="C19" s="125"/>
    </row>
    <row r="20" spans="1:3" ht="18.75" x14ac:dyDescent="0.3">
      <c r="A20" s="95" t="s">
        <v>591</v>
      </c>
      <c r="B20" s="123"/>
      <c r="C20" s="125"/>
    </row>
    <row r="21" spans="1:3" ht="18.75" x14ac:dyDescent="0.3">
      <c r="A21" s="57" t="s">
        <v>22</v>
      </c>
      <c r="B21" s="123" t="s">
        <v>613</v>
      </c>
      <c r="C21" s="124">
        <v>5811.73</v>
      </c>
    </row>
    <row r="22" spans="1:3" ht="18.75" x14ac:dyDescent="0.3">
      <c r="A22" s="57" t="s">
        <v>23</v>
      </c>
      <c r="B22" s="123" t="s">
        <v>614</v>
      </c>
      <c r="C22" s="124">
        <v>6030.07</v>
      </c>
    </row>
    <row r="23" spans="1:3" ht="18.75" x14ac:dyDescent="0.3">
      <c r="A23" s="57" t="s">
        <v>24</v>
      </c>
      <c r="B23" s="123" t="s">
        <v>615</v>
      </c>
      <c r="C23" s="124">
        <v>41756.339999999997</v>
      </c>
    </row>
    <row r="24" spans="1:3" ht="18.75" x14ac:dyDescent="0.3">
      <c r="A24" s="57" t="s">
        <v>25</v>
      </c>
      <c r="B24" s="123" t="s">
        <v>616</v>
      </c>
      <c r="C24" s="124">
        <v>9244.16</v>
      </c>
    </row>
    <row r="25" spans="1:3" ht="18.75" x14ac:dyDescent="0.3">
      <c r="A25" s="57" t="s">
        <v>26</v>
      </c>
      <c r="B25" s="123" t="s">
        <v>617</v>
      </c>
      <c r="C25" s="124">
        <v>7500.91</v>
      </c>
    </row>
    <row r="26" spans="1:3" ht="18.75" x14ac:dyDescent="0.3">
      <c r="A26" s="57" t="s">
        <v>27</v>
      </c>
      <c r="B26" s="123" t="s">
        <v>618</v>
      </c>
      <c r="C26" s="124">
        <v>3632.74</v>
      </c>
    </row>
    <row r="27" spans="1:3" ht="18.75" x14ac:dyDescent="0.3">
      <c r="A27" s="52" t="s">
        <v>28</v>
      </c>
      <c r="B27" s="123" t="s">
        <v>619</v>
      </c>
      <c r="C27" s="124">
        <v>7465.81</v>
      </c>
    </row>
    <row r="28" spans="1:3" ht="18.75" x14ac:dyDescent="0.3">
      <c r="A28" s="57" t="s">
        <v>29</v>
      </c>
      <c r="B28" s="123" t="s">
        <v>620</v>
      </c>
      <c r="C28" s="124">
        <v>34548.6</v>
      </c>
    </row>
    <row r="29" spans="1:3" ht="18.75" x14ac:dyDescent="0.3">
      <c r="A29" s="57" t="s">
        <v>30</v>
      </c>
      <c r="B29" s="123" t="s">
        <v>621</v>
      </c>
      <c r="C29" s="124">
        <v>13663.49</v>
      </c>
    </row>
    <row r="30" spans="1:3" ht="18.75" x14ac:dyDescent="0.3">
      <c r="A30" s="57" t="s">
        <v>31</v>
      </c>
      <c r="B30" s="123" t="s">
        <v>622</v>
      </c>
      <c r="C30" s="124">
        <v>23891.47</v>
      </c>
    </row>
    <row r="31" spans="1:3" ht="18.75" x14ac:dyDescent="0.3">
      <c r="A31" s="57" t="s">
        <v>32</v>
      </c>
      <c r="B31" s="123" t="s">
        <v>623</v>
      </c>
      <c r="C31" s="124">
        <v>9237.74</v>
      </c>
    </row>
    <row r="32" spans="1:3" ht="18.75" x14ac:dyDescent="0.3">
      <c r="A32" s="57" t="s">
        <v>33</v>
      </c>
      <c r="B32" s="123" t="s">
        <v>624</v>
      </c>
      <c r="C32" s="124">
        <v>16410.84</v>
      </c>
    </row>
    <row r="33" spans="1:3" ht="18.75" x14ac:dyDescent="0.3">
      <c r="A33" s="57" t="s">
        <v>34</v>
      </c>
      <c r="B33" s="123" t="s">
        <v>625</v>
      </c>
      <c r="C33" s="124">
        <v>6126</v>
      </c>
    </row>
    <row r="34" spans="1:3" ht="18.75" x14ac:dyDescent="0.3">
      <c r="A34" s="57" t="s">
        <v>35</v>
      </c>
      <c r="B34" s="123" t="s">
        <v>626</v>
      </c>
      <c r="C34" s="124">
        <v>38560.69</v>
      </c>
    </row>
    <row r="35" spans="1:3" ht="18.75" x14ac:dyDescent="0.3">
      <c r="A35" s="57" t="s">
        <v>36</v>
      </c>
      <c r="B35" s="123" t="s">
        <v>627</v>
      </c>
      <c r="C35" s="124">
        <v>31841.93</v>
      </c>
    </row>
    <row r="36" spans="1:3" ht="18.75" x14ac:dyDescent="0.3">
      <c r="A36" s="57" t="s">
        <v>37</v>
      </c>
      <c r="B36" s="123" t="s">
        <v>628</v>
      </c>
      <c r="C36" s="124">
        <v>8236.51</v>
      </c>
    </row>
    <row r="37" spans="1:3" ht="18.75" x14ac:dyDescent="0.3">
      <c r="A37" s="57" t="s">
        <v>38</v>
      </c>
      <c r="B37" s="123" t="s">
        <v>629</v>
      </c>
      <c r="C37" s="124">
        <v>29327.11</v>
      </c>
    </row>
    <row r="38" spans="1:3" ht="18.75" x14ac:dyDescent="0.3">
      <c r="A38" s="57" t="s">
        <v>39</v>
      </c>
      <c r="B38" s="123" t="s">
        <v>630</v>
      </c>
      <c r="C38" s="124">
        <v>13066.13</v>
      </c>
    </row>
    <row r="39" spans="1:3" ht="18.75" x14ac:dyDescent="0.3">
      <c r="A39" s="57" t="s">
        <v>40</v>
      </c>
      <c r="B39" s="123" t="s">
        <v>631</v>
      </c>
      <c r="C39" s="124">
        <v>7138.2</v>
      </c>
    </row>
    <row r="40" spans="1:3" ht="18.75" x14ac:dyDescent="0.3">
      <c r="A40" s="57" t="s">
        <v>41</v>
      </c>
      <c r="B40" s="123" t="s">
        <v>632</v>
      </c>
      <c r="C40" s="124">
        <v>6731.99</v>
      </c>
    </row>
    <row r="41" spans="1:3" ht="18.75" x14ac:dyDescent="0.3">
      <c r="A41" s="57" t="s">
        <v>42</v>
      </c>
      <c r="B41" s="123" t="s">
        <v>633</v>
      </c>
      <c r="C41" s="124">
        <v>17613.810000000001</v>
      </c>
    </row>
    <row r="42" spans="1:3" ht="18.75" x14ac:dyDescent="0.3">
      <c r="A42" s="57" t="s">
        <v>43</v>
      </c>
      <c r="B42" s="123" t="s">
        <v>634</v>
      </c>
      <c r="C42" s="124">
        <v>8171.14</v>
      </c>
    </row>
    <row r="43" spans="1:3" ht="18.75" x14ac:dyDescent="0.3">
      <c r="A43" s="57" t="s">
        <v>247</v>
      </c>
      <c r="B43" s="123" t="s">
        <v>635</v>
      </c>
      <c r="C43" s="124">
        <v>2731.58</v>
      </c>
    </row>
    <row r="44" spans="1:3" ht="18.75" x14ac:dyDescent="0.3">
      <c r="A44" s="57" t="s">
        <v>44</v>
      </c>
      <c r="B44" s="123" t="s">
        <v>636</v>
      </c>
      <c r="C44" s="124">
        <v>5247.23</v>
      </c>
    </row>
    <row r="45" spans="1:3" ht="18.75" x14ac:dyDescent="0.3">
      <c r="A45" s="57" t="s">
        <v>45</v>
      </c>
      <c r="B45" s="123" t="s">
        <v>637</v>
      </c>
      <c r="C45" s="124">
        <v>17291.11</v>
      </c>
    </row>
    <row r="46" spans="1:3" ht="18.75" x14ac:dyDescent="0.3">
      <c r="A46" s="52" t="s">
        <v>46</v>
      </c>
      <c r="B46" s="123" t="s">
        <v>638</v>
      </c>
      <c r="C46" s="124">
        <v>62937.58</v>
      </c>
    </row>
    <row r="47" spans="1:3" ht="18.75" x14ac:dyDescent="0.3">
      <c r="A47" s="57" t="s">
        <v>47</v>
      </c>
      <c r="B47" s="123" t="s">
        <v>639</v>
      </c>
      <c r="C47" s="124">
        <v>24095.14</v>
      </c>
    </row>
    <row r="48" spans="1:3" ht="18.75" x14ac:dyDescent="0.3">
      <c r="A48" s="57" t="s">
        <v>48</v>
      </c>
      <c r="B48" s="123" t="s">
        <v>640</v>
      </c>
      <c r="C48" s="124">
        <v>3114.87</v>
      </c>
    </row>
    <row r="49" spans="1:3" ht="18.75" x14ac:dyDescent="0.3">
      <c r="A49" s="57" t="s">
        <v>49</v>
      </c>
      <c r="B49" s="123" t="s">
        <v>641</v>
      </c>
      <c r="C49" s="124">
        <v>4180.8100000000004</v>
      </c>
    </row>
    <row r="50" spans="1:3" ht="18.75" x14ac:dyDescent="0.3">
      <c r="A50" s="57" t="s">
        <v>50</v>
      </c>
      <c r="B50" s="123" t="s">
        <v>642</v>
      </c>
      <c r="C50" s="124">
        <v>39527.160000000003</v>
      </c>
    </row>
    <row r="51" spans="1:3" ht="18.75" x14ac:dyDescent="0.3">
      <c r="A51" s="57" t="s">
        <v>51</v>
      </c>
      <c r="B51" s="123" t="s">
        <v>643</v>
      </c>
      <c r="C51" s="124">
        <v>8066.79</v>
      </c>
    </row>
    <row r="52" spans="1:3" ht="18.75" x14ac:dyDescent="0.3">
      <c r="A52" s="57" t="s">
        <v>279</v>
      </c>
      <c r="B52" s="123" t="s">
        <v>644</v>
      </c>
      <c r="C52" s="124">
        <v>15255.76</v>
      </c>
    </row>
    <row r="53" spans="1:3" ht="18.75" x14ac:dyDescent="0.3">
      <c r="A53" s="57" t="s">
        <v>52</v>
      </c>
      <c r="B53" s="123" t="s">
        <v>645</v>
      </c>
      <c r="C53" s="124">
        <v>17901.23</v>
      </c>
    </row>
    <row r="54" spans="1:3" ht="18.75" x14ac:dyDescent="0.3">
      <c r="A54" s="57" t="s">
        <v>53</v>
      </c>
      <c r="B54" s="123" t="s">
        <v>646</v>
      </c>
      <c r="C54" s="124">
        <v>12713.94</v>
      </c>
    </row>
    <row r="55" spans="1:3" ht="18.75" x14ac:dyDescent="0.3">
      <c r="A55" s="57" t="s">
        <v>54</v>
      </c>
      <c r="B55" s="123" t="s">
        <v>647</v>
      </c>
      <c r="C55" s="124">
        <v>62038.63</v>
      </c>
    </row>
    <row r="56" spans="1:3" ht="18.75" x14ac:dyDescent="0.3">
      <c r="A56" s="57" t="s">
        <v>55</v>
      </c>
      <c r="B56" s="123" t="s">
        <v>648</v>
      </c>
      <c r="C56" s="124">
        <v>29747.21</v>
      </c>
    </row>
    <row r="57" spans="1:3" ht="18.75" x14ac:dyDescent="0.3">
      <c r="A57" s="57" t="s">
        <v>56</v>
      </c>
      <c r="B57" s="123" t="s">
        <v>649</v>
      </c>
      <c r="C57" s="124">
        <v>17849.25</v>
      </c>
    </row>
    <row r="58" spans="1:3" ht="18.75" x14ac:dyDescent="0.3">
      <c r="A58" s="57" t="s">
        <v>57</v>
      </c>
      <c r="B58" s="123" t="s">
        <v>650</v>
      </c>
      <c r="C58" s="124">
        <v>7762.94</v>
      </c>
    </row>
    <row r="59" spans="1:3" ht="18.75" x14ac:dyDescent="0.3">
      <c r="A59" s="57" t="s">
        <v>58</v>
      </c>
      <c r="B59" s="123" t="s">
        <v>651</v>
      </c>
      <c r="C59" s="124">
        <v>33207.01</v>
      </c>
    </row>
    <row r="60" spans="1:3" ht="18.75" x14ac:dyDescent="0.3">
      <c r="A60" s="57" t="s">
        <v>59</v>
      </c>
      <c r="B60" s="123" t="s">
        <v>652</v>
      </c>
      <c r="C60" s="124">
        <v>8967.2900000000009</v>
      </c>
    </row>
    <row r="61" spans="1:3" ht="18.75" x14ac:dyDescent="0.3">
      <c r="A61" s="57" t="s">
        <v>60</v>
      </c>
      <c r="B61" s="123" t="s">
        <v>653</v>
      </c>
      <c r="C61" s="124">
        <v>3686.5</v>
      </c>
    </row>
    <row r="62" spans="1:3" ht="18.75" x14ac:dyDescent="0.3">
      <c r="A62" s="57" t="s">
        <v>61</v>
      </c>
      <c r="B62" s="123" t="s">
        <v>654</v>
      </c>
      <c r="C62" s="124">
        <v>7616.9</v>
      </c>
    </row>
    <row r="63" spans="1:3" ht="18.75" x14ac:dyDescent="0.3">
      <c r="A63" s="57" t="s">
        <v>62</v>
      </c>
      <c r="B63" s="123" t="s">
        <v>655</v>
      </c>
      <c r="C63" s="124">
        <v>64898.48</v>
      </c>
    </row>
    <row r="64" spans="1:3" ht="18.75" x14ac:dyDescent="0.3">
      <c r="A64" s="57" t="s">
        <v>63</v>
      </c>
      <c r="B64" s="123" t="s">
        <v>656</v>
      </c>
      <c r="C64" s="124">
        <v>6053.37</v>
      </c>
    </row>
    <row r="65" spans="1:3" ht="18.75" x14ac:dyDescent="0.3">
      <c r="A65" s="57" t="s">
        <v>64</v>
      </c>
      <c r="B65" s="123" t="s">
        <v>657</v>
      </c>
      <c r="C65" s="124">
        <v>110975.98</v>
      </c>
    </row>
    <row r="66" spans="1:3" ht="18.75" x14ac:dyDescent="0.3">
      <c r="A66" s="57" t="s">
        <v>65</v>
      </c>
      <c r="B66" s="123" t="s">
        <v>658</v>
      </c>
      <c r="C66" s="124">
        <v>45819.97</v>
      </c>
    </row>
    <row r="67" spans="1:3" ht="18.75" x14ac:dyDescent="0.3">
      <c r="A67" s="57" t="s">
        <v>66</v>
      </c>
      <c r="B67" s="123" t="s">
        <v>659</v>
      </c>
      <c r="C67" s="124">
        <v>4169.3</v>
      </c>
    </row>
    <row r="68" spans="1:3" ht="18.75" x14ac:dyDescent="0.3">
      <c r="A68" s="57" t="s">
        <v>67</v>
      </c>
      <c r="B68" s="123" t="s">
        <v>660</v>
      </c>
      <c r="C68" s="124">
        <v>28664.48</v>
      </c>
    </row>
    <row r="69" spans="1:3" ht="18.75" x14ac:dyDescent="0.3">
      <c r="A69" s="57" t="s">
        <v>68</v>
      </c>
      <c r="B69" s="123" t="s">
        <v>661</v>
      </c>
      <c r="C69" s="124">
        <v>18652.099999999999</v>
      </c>
    </row>
    <row r="70" spans="1:3" ht="18.75" x14ac:dyDescent="0.3">
      <c r="A70" s="57" t="s">
        <v>69</v>
      </c>
      <c r="B70" s="123" t="s">
        <v>662</v>
      </c>
      <c r="C70" s="124">
        <v>50334.34</v>
      </c>
    </row>
    <row r="71" spans="1:3" ht="18.75" x14ac:dyDescent="0.3">
      <c r="A71" s="57" t="s">
        <v>70</v>
      </c>
      <c r="B71" s="123" t="s">
        <v>663</v>
      </c>
      <c r="C71" s="124">
        <v>25747.88</v>
      </c>
    </row>
    <row r="72" spans="1:3" ht="18.75" x14ac:dyDescent="0.3">
      <c r="A72" s="57" t="s">
        <v>71</v>
      </c>
      <c r="B72" s="123" t="s">
        <v>664</v>
      </c>
      <c r="C72" s="124">
        <v>36933.769999999997</v>
      </c>
    </row>
    <row r="73" spans="1:3" ht="18.75" x14ac:dyDescent="0.3">
      <c r="A73" s="57" t="s">
        <v>72</v>
      </c>
      <c r="B73" s="123" t="s">
        <v>665</v>
      </c>
      <c r="C73" s="124">
        <v>77677.039999999994</v>
      </c>
    </row>
    <row r="74" spans="1:3" ht="18.75" x14ac:dyDescent="0.3">
      <c r="A74" s="57" t="s">
        <v>73</v>
      </c>
      <c r="B74" s="123" t="s">
        <v>666</v>
      </c>
      <c r="C74" s="124">
        <v>107270.72</v>
      </c>
    </row>
    <row r="75" spans="1:3" ht="18.75" x14ac:dyDescent="0.3">
      <c r="A75" s="57" t="s">
        <v>74</v>
      </c>
      <c r="B75" s="123" t="s">
        <v>667</v>
      </c>
      <c r="C75" s="124">
        <v>36747.61</v>
      </c>
    </row>
    <row r="76" spans="1:3" ht="18.75" x14ac:dyDescent="0.3">
      <c r="A76" s="57" t="s">
        <v>75</v>
      </c>
      <c r="B76" s="123" t="s">
        <v>668</v>
      </c>
      <c r="C76" s="124">
        <v>4843.12</v>
      </c>
    </row>
    <row r="77" spans="1:3" ht="18.75" x14ac:dyDescent="0.3">
      <c r="A77" s="57" t="s">
        <v>76</v>
      </c>
      <c r="B77" s="123" t="s">
        <v>669</v>
      </c>
      <c r="C77" s="124">
        <v>7593.07</v>
      </c>
    </row>
    <row r="78" spans="1:3" ht="18.75" x14ac:dyDescent="0.3">
      <c r="A78" s="57" t="s">
        <v>77</v>
      </c>
      <c r="B78" s="123" t="s">
        <v>670</v>
      </c>
      <c r="C78" s="124">
        <v>5049.7700000000004</v>
      </c>
    </row>
    <row r="79" spans="1:3" ht="18.75" x14ac:dyDescent="0.3">
      <c r="A79" s="57" t="s">
        <v>78</v>
      </c>
      <c r="B79" s="123" t="s">
        <v>671</v>
      </c>
      <c r="C79" s="124">
        <v>18946.54</v>
      </c>
    </row>
    <row r="80" spans="1:3" ht="18.75" x14ac:dyDescent="0.3">
      <c r="A80" s="57" t="s">
        <v>79</v>
      </c>
      <c r="B80" s="123" t="s">
        <v>672</v>
      </c>
      <c r="C80" s="124">
        <v>12797.01</v>
      </c>
    </row>
    <row r="81" spans="1:3" ht="18.75" x14ac:dyDescent="0.3">
      <c r="A81" s="57" t="s">
        <v>80</v>
      </c>
      <c r="B81" s="123" t="s">
        <v>673</v>
      </c>
      <c r="C81" s="124">
        <v>5677.08</v>
      </c>
    </row>
    <row r="82" spans="1:3" ht="18.75" x14ac:dyDescent="0.3">
      <c r="A82" s="57" t="s">
        <v>81</v>
      </c>
      <c r="B82" s="123" t="s">
        <v>674</v>
      </c>
      <c r="C82" s="124">
        <v>22308.23</v>
      </c>
    </row>
    <row r="83" spans="1:3" ht="18.75" x14ac:dyDescent="0.3">
      <c r="A83" s="57" t="s">
        <v>82</v>
      </c>
      <c r="B83" s="123" t="s">
        <v>675</v>
      </c>
      <c r="C83" s="124">
        <v>15320.21</v>
      </c>
    </row>
    <row r="84" spans="1:3" ht="18.75" x14ac:dyDescent="0.3">
      <c r="A84" s="57" t="s">
        <v>83</v>
      </c>
      <c r="B84" s="123" t="s">
        <v>676</v>
      </c>
      <c r="C84" s="124">
        <v>12659.66</v>
      </c>
    </row>
    <row r="85" spans="1:3" ht="18.75" x14ac:dyDescent="0.3">
      <c r="A85" s="57" t="s">
        <v>84</v>
      </c>
      <c r="B85" s="123" t="s">
        <v>677</v>
      </c>
      <c r="C85" s="124">
        <v>6785</v>
      </c>
    </row>
    <row r="86" spans="1:3" ht="18.75" x14ac:dyDescent="0.3">
      <c r="A86" s="57" t="s">
        <v>85</v>
      </c>
      <c r="B86" s="123" t="s">
        <v>678</v>
      </c>
      <c r="C86" s="124">
        <v>6526.45</v>
      </c>
    </row>
    <row r="87" spans="1:3" ht="18.75" x14ac:dyDescent="0.3">
      <c r="A87" s="57" t="s">
        <v>86</v>
      </c>
      <c r="B87" s="123" t="s">
        <v>679</v>
      </c>
      <c r="C87" s="124">
        <v>12617.04</v>
      </c>
    </row>
    <row r="88" spans="1:3" ht="18.75" x14ac:dyDescent="0.3">
      <c r="A88" s="52" t="s">
        <v>87</v>
      </c>
      <c r="B88" s="123" t="s">
        <v>680</v>
      </c>
      <c r="C88" s="124">
        <v>34796.339999999997</v>
      </c>
    </row>
    <row r="89" spans="1:3" ht="18.75" x14ac:dyDescent="0.3">
      <c r="A89" s="57" t="s">
        <v>88</v>
      </c>
      <c r="B89" s="123" t="s">
        <v>681</v>
      </c>
      <c r="C89" s="124">
        <v>4447.22</v>
      </c>
    </row>
    <row r="90" spans="1:3" ht="18.75" x14ac:dyDescent="0.3">
      <c r="A90" s="57" t="s">
        <v>89</v>
      </c>
      <c r="B90" s="123" t="s">
        <v>682</v>
      </c>
      <c r="C90" s="124">
        <v>30787.4</v>
      </c>
    </row>
    <row r="91" spans="1:3" ht="18.75" x14ac:dyDescent="0.3">
      <c r="A91" s="57" t="s">
        <v>90</v>
      </c>
      <c r="B91" s="123" t="s">
        <v>683</v>
      </c>
      <c r="C91" s="124">
        <v>31316.46</v>
      </c>
    </row>
    <row r="92" spans="1:3" ht="18.75" x14ac:dyDescent="0.3">
      <c r="A92" s="57" t="s">
        <v>91</v>
      </c>
      <c r="B92" s="123" t="s">
        <v>684</v>
      </c>
      <c r="C92" s="124">
        <v>9764.17</v>
      </c>
    </row>
    <row r="93" spans="1:3" ht="18.75" x14ac:dyDescent="0.3">
      <c r="A93" s="57" t="s">
        <v>92</v>
      </c>
      <c r="B93" s="123" t="s">
        <v>685</v>
      </c>
      <c r="C93" s="124">
        <v>5540.52</v>
      </c>
    </row>
    <row r="94" spans="1:3" ht="18.75" x14ac:dyDescent="0.3">
      <c r="A94" s="57" t="s">
        <v>93</v>
      </c>
      <c r="B94" s="123" t="s">
        <v>686</v>
      </c>
      <c r="C94" s="124">
        <v>33260.370000000003</v>
      </c>
    </row>
    <row r="95" spans="1:3" ht="18.75" x14ac:dyDescent="0.3">
      <c r="A95" s="57" t="s">
        <v>94</v>
      </c>
      <c r="B95" s="123" t="s">
        <v>687</v>
      </c>
      <c r="C95" s="124">
        <v>14576.44</v>
      </c>
    </row>
    <row r="96" spans="1:3" ht="18.75" x14ac:dyDescent="0.3">
      <c r="A96" s="57" t="s">
        <v>95</v>
      </c>
      <c r="B96" s="123" t="s">
        <v>688</v>
      </c>
      <c r="C96" s="124">
        <v>67687.600000000006</v>
      </c>
    </row>
    <row r="97" spans="1:3" ht="18.75" x14ac:dyDescent="0.3">
      <c r="A97" s="57" t="s">
        <v>96</v>
      </c>
      <c r="B97" s="123" t="s">
        <v>689</v>
      </c>
      <c r="C97" s="124">
        <v>46817.34</v>
      </c>
    </row>
    <row r="98" spans="1:3" ht="18.75" x14ac:dyDescent="0.3">
      <c r="A98" s="57" t="s">
        <v>97</v>
      </c>
      <c r="B98" s="123" t="s">
        <v>690</v>
      </c>
      <c r="C98" s="124">
        <v>6554.68</v>
      </c>
    </row>
    <row r="99" spans="1:3" ht="18.75" x14ac:dyDescent="0.3">
      <c r="A99" s="57" t="s">
        <v>98</v>
      </c>
      <c r="B99" s="123" t="s">
        <v>691</v>
      </c>
      <c r="C99" s="124">
        <v>40617.120000000003</v>
      </c>
    </row>
    <row r="100" spans="1:3" ht="18.75" x14ac:dyDescent="0.3">
      <c r="A100" s="57" t="s">
        <v>99</v>
      </c>
      <c r="B100" s="123" t="s">
        <v>692</v>
      </c>
      <c r="C100" s="124">
        <v>3082.98</v>
      </c>
    </row>
    <row r="101" spans="1:3" ht="18.75" x14ac:dyDescent="0.3">
      <c r="A101" s="57" t="s">
        <v>100</v>
      </c>
      <c r="B101" s="123" t="s">
        <v>693</v>
      </c>
      <c r="C101" s="124">
        <v>7656.49</v>
      </c>
    </row>
    <row r="102" spans="1:3" ht="18.75" x14ac:dyDescent="0.3">
      <c r="A102" s="57" t="s">
        <v>101</v>
      </c>
      <c r="B102" s="123" t="s">
        <v>694</v>
      </c>
      <c r="C102" s="124">
        <v>13336.26</v>
      </c>
    </row>
    <row r="103" spans="1:3" ht="18.75" x14ac:dyDescent="0.3">
      <c r="A103" s="57" t="s">
        <v>102</v>
      </c>
      <c r="B103" s="123" t="s">
        <v>695</v>
      </c>
      <c r="C103" s="124">
        <v>9176.5499999999993</v>
      </c>
    </row>
    <row r="104" spans="1:3" ht="18.75" x14ac:dyDescent="0.3">
      <c r="A104" s="57" t="s">
        <v>103</v>
      </c>
      <c r="B104" s="123" t="s">
        <v>696</v>
      </c>
      <c r="C104" s="124">
        <v>40646.339999999997</v>
      </c>
    </row>
    <row r="105" spans="1:3" ht="18.75" x14ac:dyDescent="0.3">
      <c r="A105" s="57" t="s">
        <v>104</v>
      </c>
      <c r="B105" s="123" t="s">
        <v>697</v>
      </c>
      <c r="C105" s="124">
        <v>3489.86</v>
      </c>
    </row>
    <row r="106" spans="1:3" ht="18.75" x14ac:dyDescent="0.3">
      <c r="A106" s="57" t="s">
        <v>105</v>
      </c>
      <c r="B106" s="123" t="s">
        <v>698</v>
      </c>
      <c r="C106" s="124">
        <v>2851.73</v>
      </c>
    </row>
    <row r="107" spans="1:3" ht="18.75" x14ac:dyDescent="0.3">
      <c r="A107" s="57" t="s">
        <v>106</v>
      </c>
      <c r="B107" s="123" t="s">
        <v>699</v>
      </c>
      <c r="C107" s="124">
        <v>3667.48</v>
      </c>
    </row>
    <row r="108" spans="1:3" ht="18.75" x14ac:dyDescent="0.3">
      <c r="A108" s="57" t="s">
        <v>107</v>
      </c>
      <c r="B108" s="123" t="s">
        <v>700</v>
      </c>
      <c r="C108" s="124">
        <v>20833.87</v>
      </c>
    </row>
    <row r="109" spans="1:3" ht="18.75" x14ac:dyDescent="0.3">
      <c r="A109" s="57" t="s">
        <v>108</v>
      </c>
      <c r="B109" s="123" t="s">
        <v>701</v>
      </c>
      <c r="C109" s="124">
        <v>106922.79</v>
      </c>
    </row>
    <row r="110" spans="1:3" ht="18.75" x14ac:dyDescent="0.3">
      <c r="A110" s="52" t="s">
        <v>248</v>
      </c>
      <c r="B110" s="123" t="s">
        <v>702</v>
      </c>
      <c r="C110" s="124">
        <v>22326.39</v>
      </c>
    </row>
    <row r="111" spans="1:3" ht="18.75" x14ac:dyDescent="0.3">
      <c r="A111" s="57" t="s">
        <v>109</v>
      </c>
      <c r="B111" s="123" t="s">
        <v>703</v>
      </c>
      <c r="C111" s="124">
        <v>26160.93</v>
      </c>
    </row>
    <row r="112" spans="1:3" ht="18.75" x14ac:dyDescent="0.3">
      <c r="A112" s="57" t="s">
        <v>110</v>
      </c>
      <c r="B112" s="123" t="s">
        <v>704</v>
      </c>
      <c r="C112" s="124">
        <v>14337.16</v>
      </c>
    </row>
    <row r="113" spans="1:3" ht="18.75" x14ac:dyDescent="0.3">
      <c r="A113" s="57" t="s">
        <v>111</v>
      </c>
      <c r="B113" s="123" t="s">
        <v>705</v>
      </c>
      <c r="C113" s="124">
        <v>12520.2</v>
      </c>
    </row>
    <row r="114" spans="1:3" ht="18.75" x14ac:dyDescent="0.3">
      <c r="A114" s="57" t="s">
        <v>112</v>
      </c>
      <c r="B114" s="123" t="s">
        <v>706</v>
      </c>
      <c r="C114" s="124">
        <v>22682.44</v>
      </c>
    </row>
    <row r="115" spans="1:3" ht="18.75" x14ac:dyDescent="0.3">
      <c r="A115" s="57" t="s">
        <v>113</v>
      </c>
      <c r="B115" s="123" t="s">
        <v>707</v>
      </c>
      <c r="C115" s="124">
        <v>16582.330000000002</v>
      </c>
    </row>
    <row r="116" spans="1:3" ht="18.75" x14ac:dyDescent="0.3">
      <c r="A116" s="57" t="s">
        <v>286</v>
      </c>
      <c r="B116" s="123" t="s">
        <v>708</v>
      </c>
      <c r="C116" s="124">
        <v>35188.339999999997</v>
      </c>
    </row>
    <row r="117" spans="1:3" ht="18.75" x14ac:dyDescent="0.3">
      <c r="A117" s="57" t="s">
        <v>114</v>
      </c>
      <c r="B117" s="123" t="s">
        <v>709</v>
      </c>
      <c r="C117" s="124">
        <v>9502.52</v>
      </c>
    </row>
    <row r="118" spans="1:3" ht="18.75" x14ac:dyDescent="0.3">
      <c r="A118" s="52" t="s">
        <v>115</v>
      </c>
      <c r="B118" s="123" t="s">
        <v>710</v>
      </c>
      <c r="C118" s="124">
        <v>36776.870000000003</v>
      </c>
    </row>
    <row r="119" spans="1:3" ht="18.75" x14ac:dyDescent="0.3">
      <c r="A119" s="57" t="s">
        <v>116</v>
      </c>
      <c r="B119" s="123" t="s">
        <v>711</v>
      </c>
      <c r="C119" s="124">
        <v>43664.28</v>
      </c>
    </row>
    <row r="120" spans="1:3" ht="18.75" x14ac:dyDescent="0.3">
      <c r="A120" s="57" t="s">
        <v>117</v>
      </c>
      <c r="B120" s="123" t="s">
        <v>712</v>
      </c>
      <c r="C120" s="124">
        <v>24962.92</v>
      </c>
    </row>
    <row r="121" spans="1:3" ht="18.75" x14ac:dyDescent="0.3">
      <c r="A121" s="98" t="s">
        <v>244</v>
      </c>
      <c r="B121" s="123" t="s">
        <v>713</v>
      </c>
      <c r="C121" s="124">
        <v>11939.72</v>
      </c>
    </row>
    <row r="122" spans="1:3" ht="18.75" x14ac:dyDescent="0.3">
      <c r="A122" s="98" t="s">
        <v>118</v>
      </c>
      <c r="B122" s="123"/>
      <c r="C122" s="124"/>
    </row>
    <row r="123" spans="1:3" ht="18.75" x14ac:dyDescent="0.3">
      <c r="A123" s="57" t="s">
        <v>119</v>
      </c>
      <c r="B123" s="123" t="s">
        <v>714</v>
      </c>
      <c r="C123" s="124">
        <v>21581.24</v>
      </c>
    </row>
    <row r="124" spans="1:3" ht="18.75" x14ac:dyDescent="0.3">
      <c r="A124" s="52" t="s">
        <v>120</v>
      </c>
      <c r="B124" s="123" t="s">
        <v>715</v>
      </c>
      <c r="C124" s="124">
        <v>10467.67</v>
      </c>
    </row>
    <row r="125" spans="1:3" ht="18.75" x14ac:dyDescent="0.3">
      <c r="A125" s="57" t="s">
        <v>121</v>
      </c>
      <c r="B125" s="123" t="s">
        <v>716</v>
      </c>
      <c r="C125" s="124">
        <v>7320.52</v>
      </c>
    </row>
    <row r="126" spans="1:3" ht="18.75" x14ac:dyDescent="0.3">
      <c r="A126" s="57" t="s">
        <v>122</v>
      </c>
      <c r="B126" s="123" t="s">
        <v>717</v>
      </c>
      <c r="C126" s="124">
        <v>30000.2</v>
      </c>
    </row>
    <row r="127" spans="1:3" ht="18.75" x14ac:dyDescent="0.3">
      <c r="A127" s="57" t="s">
        <v>123</v>
      </c>
      <c r="B127" s="123" t="s">
        <v>718</v>
      </c>
      <c r="C127" s="124">
        <v>13542.12</v>
      </c>
    </row>
    <row r="128" spans="1:3" ht="18.75" x14ac:dyDescent="0.3">
      <c r="A128" s="57" t="s">
        <v>124</v>
      </c>
      <c r="B128" s="123" t="s">
        <v>719</v>
      </c>
      <c r="C128" s="124">
        <v>17769.240000000002</v>
      </c>
    </row>
    <row r="129" spans="1:3" ht="18.75" x14ac:dyDescent="0.3">
      <c r="A129" s="57" t="s">
        <v>125</v>
      </c>
      <c r="B129" s="123" t="s">
        <v>720</v>
      </c>
      <c r="C129" s="124">
        <v>11203.56</v>
      </c>
    </row>
    <row r="130" spans="1:3" ht="18.75" x14ac:dyDescent="0.3">
      <c r="A130" s="57" t="s">
        <v>126</v>
      </c>
      <c r="B130" s="123" t="s">
        <v>721</v>
      </c>
      <c r="C130" s="124">
        <v>24212.85</v>
      </c>
    </row>
    <row r="131" spans="1:3" ht="18.75" x14ac:dyDescent="0.3">
      <c r="A131" s="57" t="s">
        <v>127</v>
      </c>
      <c r="B131" s="123" t="s">
        <v>722</v>
      </c>
      <c r="C131" s="124">
        <v>1338.56</v>
      </c>
    </row>
    <row r="132" spans="1:3" ht="18.75" x14ac:dyDescent="0.3">
      <c r="A132" s="52" t="s">
        <v>128</v>
      </c>
      <c r="B132" s="123" t="s">
        <v>723</v>
      </c>
      <c r="C132" s="124">
        <v>21258.98</v>
      </c>
    </row>
    <row r="133" spans="1:3" ht="18.75" x14ac:dyDescent="0.3">
      <c r="A133" s="57" t="s">
        <v>129</v>
      </c>
      <c r="B133" s="123" t="s">
        <v>724</v>
      </c>
      <c r="C133" s="124">
        <v>48375.14</v>
      </c>
    </row>
    <row r="134" spans="1:3" ht="18.75" x14ac:dyDescent="0.3">
      <c r="A134" s="57" t="s">
        <v>130</v>
      </c>
      <c r="B134" s="123" t="s">
        <v>725</v>
      </c>
      <c r="C134" s="124">
        <v>21946.68</v>
      </c>
    </row>
    <row r="135" spans="1:3" ht="18.75" x14ac:dyDescent="0.3">
      <c r="A135" s="57" t="s">
        <v>131</v>
      </c>
      <c r="B135" s="123" t="s">
        <v>726</v>
      </c>
      <c r="C135" s="124">
        <v>15938.29</v>
      </c>
    </row>
    <row r="136" spans="1:3" ht="18.75" x14ac:dyDescent="0.3">
      <c r="A136" s="57" t="s">
        <v>132</v>
      </c>
      <c r="B136" s="123" t="s">
        <v>727</v>
      </c>
      <c r="C136" s="124">
        <v>16812.810000000001</v>
      </c>
    </row>
    <row r="137" spans="1:3" ht="18.75" x14ac:dyDescent="0.3">
      <c r="A137" s="57" t="s">
        <v>133</v>
      </c>
      <c r="B137" s="123" t="s">
        <v>728</v>
      </c>
      <c r="C137" s="124">
        <v>5381.33</v>
      </c>
    </row>
    <row r="138" spans="1:3" ht="18.75" x14ac:dyDescent="0.3">
      <c r="A138" s="57" t="s">
        <v>134</v>
      </c>
      <c r="B138" s="123" t="s">
        <v>729</v>
      </c>
      <c r="C138" s="124">
        <v>15384.99</v>
      </c>
    </row>
    <row r="139" spans="1:3" ht="18.75" x14ac:dyDescent="0.3">
      <c r="A139" s="57" t="s">
        <v>135</v>
      </c>
      <c r="B139" s="123" t="s">
        <v>730</v>
      </c>
      <c r="C139" s="124">
        <v>3529.89</v>
      </c>
    </row>
    <row r="140" spans="1:3" ht="18.75" x14ac:dyDescent="0.3">
      <c r="A140" s="57" t="s">
        <v>136</v>
      </c>
      <c r="B140" s="123" t="s">
        <v>731</v>
      </c>
      <c r="C140" s="124">
        <v>25729.97</v>
      </c>
    </row>
    <row r="141" spans="1:3" ht="18.75" x14ac:dyDescent="0.3">
      <c r="A141" s="57" t="s">
        <v>137</v>
      </c>
      <c r="B141" s="123" t="s">
        <v>732</v>
      </c>
      <c r="C141" s="124">
        <v>13173.44</v>
      </c>
    </row>
    <row r="142" spans="1:3" ht="18.75" x14ac:dyDescent="0.3">
      <c r="A142" s="57" t="s">
        <v>138</v>
      </c>
      <c r="B142" s="123" t="s">
        <v>733</v>
      </c>
      <c r="C142" s="124">
        <v>8313.9500000000007</v>
      </c>
    </row>
    <row r="143" spans="1:3" ht="18.75" x14ac:dyDescent="0.3">
      <c r="A143" s="57" t="s">
        <v>139</v>
      </c>
      <c r="B143" s="123" t="s">
        <v>734</v>
      </c>
      <c r="C143" s="124">
        <v>94961.82</v>
      </c>
    </row>
    <row r="144" spans="1:3" ht="18.75" x14ac:dyDescent="0.3">
      <c r="A144" s="57" t="s">
        <v>140</v>
      </c>
      <c r="B144" s="123" t="s">
        <v>735</v>
      </c>
      <c r="C144" s="124">
        <v>16462.29</v>
      </c>
    </row>
    <row r="145" spans="1:3" ht="18.75" x14ac:dyDescent="0.3">
      <c r="A145" s="57" t="s">
        <v>141</v>
      </c>
      <c r="B145" s="123" t="s">
        <v>736</v>
      </c>
      <c r="C145" s="124">
        <v>21700.11</v>
      </c>
    </row>
    <row r="146" spans="1:3" ht="18.75" x14ac:dyDescent="0.3">
      <c r="A146" s="57" t="s">
        <v>142</v>
      </c>
      <c r="B146" s="123" t="s">
        <v>737</v>
      </c>
      <c r="C146" s="124">
        <v>19307.310000000001</v>
      </c>
    </row>
    <row r="147" spans="1:3" ht="18.75" x14ac:dyDescent="0.3">
      <c r="A147" s="57" t="s">
        <v>143</v>
      </c>
      <c r="B147" s="123" t="s">
        <v>738</v>
      </c>
      <c r="C147" s="124">
        <v>8405.4500000000007</v>
      </c>
    </row>
    <row r="148" spans="1:3" ht="18.75" x14ac:dyDescent="0.3">
      <c r="A148" s="57" t="s">
        <v>144</v>
      </c>
      <c r="B148" s="123" t="s">
        <v>739</v>
      </c>
      <c r="C148" s="124">
        <v>23476.45</v>
      </c>
    </row>
    <row r="149" spans="1:3" ht="18.75" x14ac:dyDescent="0.3">
      <c r="A149" s="57" t="s">
        <v>145</v>
      </c>
      <c r="B149" s="123" t="s">
        <v>740</v>
      </c>
      <c r="C149" s="124">
        <v>54788.71</v>
      </c>
    </row>
    <row r="150" spans="1:3" ht="18.75" x14ac:dyDescent="0.3">
      <c r="A150" s="57" t="s">
        <v>146</v>
      </c>
      <c r="B150" s="123" t="s">
        <v>741</v>
      </c>
      <c r="C150" s="124">
        <v>2793.2</v>
      </c>
    </row>
    <row r="151" spans="1:3" ht="18.75" x14ac:dyDescent="0.3">
      <c r="A151" s="52" t="s">
        <v>147</v>
      </c>
      <c r="B151" s="123" t="s">
        <v>742</v>
      </c>
      <c r="C151" s="124">
        <v>13198.46</v>
      </c>
    </row>
    <row r="152" spans="1:3" ht="18.75" x14ac:dyDescent="0.3">
      <c r="A152" s="57" t="s">
        <v>148</v>
      </c>
      <c r="B152" s="123" t="s">
        <v>743</v>
      </c>
      <c r="C152" s="124">
        <v>27563.84</v>
      </c>
    </row>
    <row r="153" spans="1:3" ht="18.75" x14ac:dyDescent="0.3">
      <c r="A153" s="57" t="s">
        <v>149</v>
      </c>
      <c r="B153" s="123" t="s">
        <v>744</v>
      </c>
      <c r="C153" s="124">
        <v>39718.949999999997</v>
      </c>
    </row>
    <row r="154" spans="1:3" ht="18.75" x14ac:dyDescent="0.3">
      <c r="A154" s="57" t="s">
        <v>150</v>
      </c>
      <c r="B154" s="123" t="s">
        <v>745</v>
      </c>
      <c r="C154" s="124">
        <v>23225.7</v>
      </c>
    </row>
    <row r="155" spans="1:3" ht="18.75" x14ac:dyDescent="0.3">
      <c r="A155" s="57" t="s">
        <v>151</v>
      </c>
      <c r="B155" s="123" t="s">
        <v>746</v>
      </c>
      <c r="C155" s="124">
        <v>7008.46</v>
      </c>
    </row>
    <row r="156" spans="1:3" ht="18.75" x14ac:dyDescent="0.3">
      <c r="A156" s="57" t="s">
        <v>152</v>
      </c>
      <c r="B156" s="123" t="s">
        <v>747</v>
      </c>
      <c r="C156" s="124">
        <v>15079.11</v>
      </c>
    </row>
    <row r="157" spans="1:3" ht="18.75" x14ac:dyDescent="0.3">
      <c r="A157" s="57" t="s">
        <v>153</v>
      </c>
      <c r="B157" s="123" t="s">
        <v>748</v>
      </c>
      <c r="C157" s="124">
        <v>11762.27</v>
      </c>
    </row>
    <row r="158" spans="1:3" ht="18.75" x14ac:dyDescent="0.3">
      <c r="A158" s="57" t="s">
        <v>154</v>
      </c>
      <c r="B158" s="123" t="s">
        <v>749</v>
      </c>
      <c r="C158" s="124">
        <v>6018.97</v>
      </c>
    </row>
    <row r="159" spans="1:3" ht="18.75" x14ac:dyDescent="0.3">
      <c r="A159" s="57" t="s">
        <v>155</v>
      </c>
      <c r="B159" s="123" t="s">
        <v>750</v>
      </c>
      <c r="C159" s="124">
        <v>9930.09</v>
      </c>
    </row>
    <row r="160" spans="1:3" ht="18.75" x14ac:dyDescent="0.3">
      <c r="A160" s="57" t="s">
        <v>156</v>
      </c>
      <c r="B160" s="123" t="s">
        <v>751</v>
      </c>
      <c r="C160" s="124">
        <v>39776.97</v>
      </c>
    </row>
    <row r="161" spans="1:3" ht="18.75" x14ac:dyDescent="0.3">
      <c r="A161" s="57" t="s">
        <v>157</v>
      </c>
      <c r="B161" s="123" t="s">
        <v>752</v>
      </c>
      <c r="C161" s="124">
        <v>9209.49</v>
      </c>
    </row>
    <row r="162" spans="1:3" ht="18.75" x14ac:dyDescent="0.3">
      <c r="A162" s="57" t="s">
        <v>158</v>
      </c>
      <c r="B162" s="123" t="s">
        <v>753</v>
      </c>
      <c r="C162" s="124">
        <v>14622.16</v>
      </c>
    </row>
    <row r="163" spans="1:3" ht="18.75" x14ac:dyDescent="0.3">
      <c r="A163" s="57" t="s">
        <v>246</v>
      </c>
      <c r="B163" s="123" t="s">
        <v>754</v>
      </c>
      <c r="C163" s="124">
        <v>4987.3100000000004</v>
      </c>
    </row>
    <row r="164" spans="1:3" ht="18.75" x14ac:dyDescent="0.3">
      <c r="A164" s="57" t="s">
        <v>159</v>
      </c>
      <c r="B164" s="123" t="s">
        <v>755</v>
      </c>
      <c r="C164" s="124">
        <v>7733.82</v>
      </c>
    </row>
    <row r="165" spans="1:3" ht="18.75" x14ac:dyDescent="0.3">
      <c r="A165" s="57" t="s">
        <v>160</v>
      </c>
      <c r="B165" s="123" t="s">
        <v>756</v>
      </c>
      <c r="C165" s="124">
        <v>60377.65</v>
      </c>
    </row>
    <row r="166" spans="1:3" ht="18.75" x14ac:dyDescent="0.3">
      <c r="A166" s="57" t="s">
        <v>249</v>
      </c>
      <c r="B166" s="123" t="s">
        <v>757</v>
      </c>
      <c r="C166" s="124">
        <v>14963.01</v>
      </c>
    </row>
    <row r="167" spans="1:3" ht="18.75" x14ac:dyDescent="0.3">
      <c r="A167" s="57" t="s">
        <v>161</v>
      </c>
      <c r="B167" s="123" t="s">
        <v>758</v>
      </c>
      <c r="C167" s="126">
        <v>10759.37</v>
      </c>
    </row>
    <row r="168" spans="1:3" ht="18.75" x14ac:dyDescent="0.3">
      <c r="A168" s="57" t="s">
        <v>162</v>
      </c>
      <c r="B168" s="123" t="s">
        <v>759</v>
      </c>
      <c r="C168" s="126">
        <v>7468.45</v>
      </c>
    </row>
    <row r="169" spans="1:3" ht="18.75" x14ac:dyDescent="0.3">
      <c r="A169" s="57" t="s">
        <v>163</v>
      </c>
      <c r="B169" s="123" t="s">
        <v>760</v>
      </c>
      <c r="C169" s="126">
        <v>9160.73</v>
      </c>
    </row>
    <row r="170" spans="1:3" ht="18.75" x14ac:dyDescent="0.3">
      <c r="A170" s="57" t="s">
        <v>164</v>
      </c>
      <c r="B170" s="123" t="s">
        <v>761</v>
      </c>
      <c r="C170" s="126">
        <v>36840.35</v>
      </c>
    </row>
    <row r="171" spans="1:3" ht="18.75" x14ac:dyDescent="0.3">
      <c r="A171" s="57" t="s">
        <v>165</v>
      </c>
      <c r="B171" s="123" t="s">
        <v>762</v>
      </c>
      <c r="C171" s="126">
        <v>15111.77</v>
      </c>
    </row>
    <row r="172" spans="1:3" ht="18.75" x14ac:dyDescent="0.3">
      <c r="A172" s="57" t="s">
        <v>309</v>
      </c>
      <c r="B172" s="123" t="s">
        <v>763</v>
      </c>
      <c r="C172" s="126">
        <v>12821.33</v>
      </c>
    </row>
    <row r="173" spans="1:3" ht="18.75" x14ac:dyDescent="0.3">
      <c r="A173" s="57" t="s">
        <v>167</v>
      </c>
      <c r="B173" s="123" t="s">
        <v>764</v>
      </c>
      <c r="C173" s="126">
        <v>13619.36</v>
      </c>
    </row>
    <row r="174" spans="1:3" ht="18.75" x14ac:dyDescent="0.3">
      <c r="A174" s="57" t="s">
        <v>168</v>
      </c>
      <c r="B174" s="123" t="s">
        <v>765</v>
      </c>
      <c r="C174" s="124">
        <v>6543.16</v>
      </c>
    </row>
    <row r="175" spans="1:3" ht="18.75" x14ac:dyDescent="0.3">
      <c r="A175" s="57" t="s">
        <v>169</v>
      </c>
      <c r="B175" s="123" t="s">
        <v>766</v>
      </c>
      <c r="C175" s="124">
        <v>11660.71</v>
      </c>
    </row>
    <row r="176" spans="1:3" ht="18.75" x14ac:dyDescent="0.3">
      <c r="A176" s="57" t="s">
        <v>170</v>
      </c>
      <c r="B176" s="123" t="s">
        <v>767</v>
      </c>
      <c r="C176" s="124">
        <v>25513.07</v>
      </c>
    </row>
    <row r="177" spans="1:3" ht="18.75" x14ac:dyDescent="0.3">
      <c r="A177" s="57" t="s">
        <v>171</v>
      </c>
      <c r="B177" s="123" t="s">
        <v>768</v>
      </c>
      <c r="C177" s="124">
        <v>9238.76</v>
      </c>
    </row>
    <row r="178" spans="1:3" ht="18.75" x14ac:dyDescent="0.3">
      <c r="A178" s="57" t="s">
        <v>172</v>
      </c>
      <c r="B178" s="123" t="s">
        <v>769</v>
      </c>
      <c r="C178" s="124">
        <v>19732.88</v>
      </c>
    </row>
    <row r="179" spans="1:3" ht="18.75" x14ac:dyDescent="0.3">
      <c r="A179" s="57" t="s">
        <v>173</v>
      </c>
      <c r="B179" s="123" t="s">
        <v>770</v>
      </c>
      <c r="C179" s="124">
        <v>10554.34</v>
      </c>
    </row>
    <row r="180" spans="1:3" ht="18.75" x14ac:dyDescent="0.3">
      <c r="A180" s="57" t="s">
        <v>174</v>
      </c>
      <c r="B180" s="123" t="s">
        <v>771</v>
      </c>
      <c r="C180" s="124">
        <v>24154.86</v>
      </c>
    </row>
    <row r="181" spans="1:3" ht="18.75" x14ac:dyDescent="0.3">
      <c r="A181" s="57" t="s">
        <v>175</v>
      </c>
      <c r="B181" s="123" t="s">
        <v>772</v>
      </c>
      <c r="C181" s="124">
        <v>7325.1</v>
      </c>
    </row>
    <row r="182" spans="1:3" ht="18.75" x14ac:dyDescent="0.3">
      <c r="A182" s="57" t="s">
        <v>176</v>
      </c>
      <c r="B182" s="123" t="s">
        <v>773</v>
      </c>
      <c r="C182" s="124">
        <v>6208.06</v>
      </c>
    </row>
    <row r="183" spans="1:3" ht="18.75" x14ac:dyDescent="0.3">
      <c r="A183" s="57" t="s">
        <v>177</v>
      </c>
      <c r="B183" s="123" t="s">
        <v>774</v>
      </c>
      <c r="C183" s="124">
        <v>10380.459999999999</v>
      </c>
    </row>
    <row r="184" spans="1:3" ht="18.75" x14ac:dyDescent="0.3">
      <c r="A184" s="57" t="s">
        <v>178</v>
      </c>
      <c r="B184" s="123" t="s">
        <v>775</v>
      </c>
      <c r="C184" s="124">
        <v>14892</v>
      </c>
    </row>
    <row r="185" spans="1:3" ht="18.75" x14ac:dyDescent="0.3">
      <c r="A185" s="57" t="s">
        <v>179</v>
      </c>
      <c r="B185" s="123" t="s">
        <v>776</v>
      </c>
      <c r="C185" s="124">
        <v>10959.27</v>
      </c>
    </row>
    <row r="186" spans="1:3" ht="18.75" x14ac:dyDescent="0.3">
      <c r="A186" s="57" t="s">
        <v>180</v>
      </c>
      <c r="B186" s="123" t="s">
        <v>777</v>
      </c>
      <c r="C186" s="124">
        <v>18494.900000000001</v>
      </c>
    </row>
    <row r="187" spans="1:3" ht="18.75" x14ac:dyDescent="0.3">
      <c r="A187" s="57" t="s">
        <v>181</v>
      </c>
      <c r="B187" s="123" t="s">
        <v>778</v>
      </c>
      <c r="C187" s="124">
        <v>71699.850000000006</v>
      </c>
    </row>
    <row r="188" spans="1:3" ht="18.75" x14ac:dyDescent="0.3">
      <c r="A188" s="57" t="s">
        <v>182</v>
      </c>
      <c r="B188" s="123" t="s">
        <v>779</v>
      </c>
      <c r="C188" s="124">
        <v>10057.51</v>
      </c>
    </row>
    <row r="189" spans="1:3" ht="18.75" x14ac:dyDescent="0.3">
      <c r="A189" s="57" t="s">
        <v>183</v>
      </c>
      <c r="B189" s="123" t="s">
        <v>780</v>
      </c>
      <c r="C189" s="124">
        <v>9260.7900000000009</v>
      </c>
    </row>
    <row r="190" spans="1:3" ht="18.75" x14ac:dyDescent="0.3">
      <c r="A190" s="57" t="s">
        <v>184</v>
      </c>
      <c r="B190" s="123" t="s">
        <v>781</v>
      </c>
      <c r="C190" s="124">
        <v>243882.39</v>
      </c>
    </row>
    <row r="191" spans="1:3" ht="18.75" x14ac:dyDescent="0.3">
      <c r="A191" s="52" t="s">
        <v>185</v>
      </c>
      <c r="B191" s="123" t="s">
        <v>782</v>
      </c>
      <c r="C191" s="124">
        <v>90838</v>
      </c>
    </row>
    <row r="192" spans="1:3" ht="18.75" x14ac:dyDescent="0.3">
      <c r="A192" s="57" t="s">
        <v>186</v>
      </c>
      <c r="B192" s="123" t="s">
        <v>783</v>
      </c>
      <c r="C192" s="124">
        <v>109499.68</v>
      </c>
    </row>
    <row r="193" spans="1:3" ht="18.75" x14ac:dyDescent="0.3">
      <c r="A193" s="57" t="s">
        <v>250</v>
      </c>
      <c r="B193" s="123" t="s">
        <v>784</v>
      </c>
      <c r="C193" s="124">
        <v>58956.959999999999</v>
      </c>
    </row>
    <row r="194" spans="1:3" ht="18.75" x14ac:dyDescent="0.3">
      <c r="A194" s="57" t="s">
        <v>187</v>
      </c>
      <c r="B194" s="123" t="s">
        <v>785</v>
      </c>
      <c r="C194" s="125">
        <v>0</v>
      </c>
    </row>
    <row r="195" spans="1:3" ht="18.75" x14ac:dyDescent="0.3">
      <c r="A195" s="52" t="s">
        <v>188</v>
      </c>
      <c r="B195" s="123" t="s">
        <v>786</v>
      </c>
      <c r="C195" s="124">
        <v>44279.21</v>
      </c>
    </row>
    <row r="196" spans="1:3" ht="18.75" x14ac:dyDescent="0.3">
      <c r="A196" s="100" t="s">
        <v>189</v>
      </c>
      <c r="B196" s="123"/>
      <c r="C196" s="124"/>
    </row>
    <row r="197" spans="1:3" ht="18.75" x14ac:dyDescent="0.3">
      <c r="A197" s="57" t="s">
        <v>190</v>
      </c>
      <c r="B197" s="123" t="s">
        <v>787</v>
      </c>
      <c r="C197" s="124">
        <v>21687.87</v>
      </c>
    </row>
    <row r="198" spans="1:3" ht="18.75" x14ac:dyDescent="0.3">
      <c r="A198" s="57" t="s">
        <v>280</v>
      </c>
      <c r="B198" s="123" t="s">
        <v>788</v>
      </c>
      <c r="C198" s="124">
        <v>7226.39</v>
      </c>
    </row>
    <row r="199" spans="1:3" ht="18.75" x14ac:dyDescent="0.3">
      <c r="A199" s="57" t="s">
        <v>257</v>
      </c>
      <c r="B199" s="123"/>
      <c r="C199" s="124"/>
    </row>
    <row r="200" spans="1:3" ht="18.75" x14ac:dyDescent="0.3">
      <c r="A200" s="57" t="s">
        <v>260</v>
      </c>
      <c r="B200" s="123"/>
      <c r="C200" s="124"/>
    </row>
    <row r="201" spans="1:3" ht="18.75" x14ac:dyDescent="0.3">
      <c r="A201" s="57" t="s">
        <v>245</v>
      </c>
      <c r="B201" s="123" t="s">
        <v>789</v>
      </c>
      <c r="C201" s="124">
        <v>7536.96</v>
      </c>
    </row>
    <row r="202" spans="1:3" ht="18.75" x14ac:dyDescent="0.3">
      <c r="A202" s="101" t="s">
        <v>284</v>
      </c>
      <c r="B202" s="123" t="s">
        <v>790</v>
      </c>
      <c r="C202" s="124">
        <v>4450.6400000000003</v>
      </c>
    </row>
    <row r="203" spans="1:3" ht="18.75" x14ac:dyDescent="0.3">
      <c r="A203" s="82" t="s">
        <v>281</v>
      </c>
      <c r="B203" s="123"/>
      <c r="C203" s="124"/>
    </row>
    <row r="204" spans="1:3" ht="18.75" x14ac:dyDescent="0.3">
      <c r="A204" s="82" t="s">
        <v>573</v>
      </c>
      <c r="B204" s="123"/>
      <c r="C204" s="124"/>
    </row>
    <row r="205" spans="1:3" ht="18.75" x14ac:dyDescent="0.3">
      <c r="A205" s="109" t="s">
        <v>592</v>
      </c>
      <c r="B205" s="123" t="s">
        <v>791</v>
      </c>
      <c r="C205" s="124">
        <v>2987.52</v>
      </c>
    </row>
    <row r="206" spans="1:3" ht="18.75" x14ac:dyDescent="0.3">
      <c r="A206" s="57" t="s">
        <v>191</v>
      </c>
      <c r="B206" s="123" t="s">
        <v>792</v>
      </c>
      <c r="C206" s="124">
        <v>3750.44</v>
      </c>
    </row>
    <row r="207" spans="1:3" ht="18.75" x14ac:dyDescent="0.3">
      <c r="A207" s="57" t="s">
        <v>192</v>
      </c>
      <c r="B207" s="123" t="s">
        <v>793</v>
      </c>
      <c r="C207" s="124">
        <v>1169.6099999999999</v>
      </c>
    </row>
    <row r="208" spans="1:3" ht="18.75" x14ac:dyDescent="0.3">
      <c r="A208" s="57" t="s">
        <v>193</v>
      </c>
      <c r="B208" s="123"/>
      <c r="C208" s="124"/>
    </row>
    <row r="209" spans="1:3" ht="18.75" x14ac:dyDescent="0.3">
      <c r="A209" s="57" t="s">
        <v>194</v>
      </c>
      <c r="B209" s="123" t="s">
        <v>794</v>
      </c>
      <c r="C209" s="124">
        <v>15803.37</v>
      </c>
    </row>
    <row r="210" spans="1:3" ht="18.75" x14ac:dyDescent="0.3">
      <c r="A210" s="52" t="s">
        <v>195</v>
      </c>
      <c r="B210" s="123" t="s">
        <v>795</v>
      </c>
      <c r="C210" s="124">
        <v>55359.97</v>
      </c>
    </row>
    <row r="211" spans="1:3" ht="18.75" x14ac:dyDescent="0.3">
      <c r="A211" s="57" t="s">
        <v>196</v>
      </c>
      <c r="B211" s="123" t="s">
        <v>796</v>
      </c>
      <c r="C211" s="124">
        <v>44184.44</v>
      </c>
    </row>
    <row r="212" spans="1:3" ht="18.75" x14ac:dyDescent="0.3">
      <c r="A212" s="57" t="s">
        <v>197</v>
      </c>
      <c r="B212" s="123" t="s">
        <v>797</v>
      </c>
      <c r="C212" s="124">
        <v>6201.07</v>
      </c>
    </row>
    <row r="213" spans="1:3" ht="18.75" x14ac:dyDescent="0.3">
      <c r="A213" s="57" t="s">
        <v>198</v>
      </c>
      <c r="B213" s="123" t="s">
        <v>798</v>
      </c>
      <c r="C213" s="124">
        <v>10274.299999999999</v>
      </c>
    </row>
    <row r="214" spans="1:3" ht="18.75" x14ac:dyDescent="0.3">
      <c r="A214" s="57" t="s">
        <v>199</v>
      </c>
      <c r="B214" s="123" t="s">
        <v>799</v>
      </c>
      <c r="C214" s="124">
        <v>56086.400000000001</v>
      </c>
    </row>
    <row r="215" spans="1:3" ht="18.75" x14ac:dyDescent="0.3">
      <c r="A215" s="57" t="s">
        <v>200</v>
      </c>
      <c r="B215" s="123" t="s">
        <v>800</v>
      </c>
      <c r="C215" s="124">
        <v>70249.67</v>
      </c>
    </row>
    <row r="216" spans="1:3" ht="18.75" x14ac:dyDescent="0.3">
      <c r="A216" s="57" t="s">
        <v>251</v>
      </c>
      <c r="B216" s="123" t="s">
        <v>801</v>
      </c>
      <c r="C216" s="124">
        <v>13517.45</v>
      </c>
    </row>
    <row r="217" spans="1:3" ht="18.75" x14ac:dyDescent="0.3">
      <c r="A217" s="57" t="s">
        <v>201</v>
      </c>
      <c r="B217" s="123" t="s">
        <v>802</v>
      </c>
      <c r="C217" s="124">
        <v>15530.08</v>
      </c>
    </row>
    <row r="218" spans="1:3" ht="18.75" x14ac:dyDescent="0.3">
      <c r="A218" s="57" t="s">
        <v>202</v>
      </c>
      <c r="B218" s="123" t="s">
        <v>803</v>
      </c>
      <c r="C218" s="124">
        <v>20946.97</v>
      </c>
    </row>
    <row r="219" spans="1:3" ht="18.75" x14ac:dyDescent="0.3">
      <c r="A219" s="57" t="s">
        <v>203</v>
      </c>
      <c r="B219" s="123" t="s">
        <v>804</v>
      </c>
      <c r="C219" s="124">
        <v>10908.06</v>
      </c>
    </row>
    <row r="220" spans="1:3" ht="18.75" x14ac:dyDescent="0.3">
      <c r="A220" s="57" t="s">
        <v>204</v>
      </c>
      <c r="B220" s="123" t="s">
        <v>805</v>
      </c>
      <c r="C220" s="124">
        <v>164749.62</v>
      </c>
    </row>
    <row r="221" spans="1:3" ht="18.75" x14ac:dyDescent="0.3">
      <c r="A221" s="57" t="s">
        <v>205</v>
      </c>
      <c r="B221" s="123" t="s">
        <v>806</v>
      </c>
      <c r="C221" s="124">
        <v>31869.81</v>
      </c>
    </row>
    <row r="222" spans="1:3" ht="18.75" x14ac:dyDescent="0.3">
      <c r="A222" s="57" t="s">
        <v>206</v>
      </c>
      <c r="B222" s="123" t="s">
        <v>807</v>
      </c>
      <c r="C222" s="124">
        <v>10693.53</v>
      </c>
    </row>
    <row r="223" spans="1:3" ht="18.75" x14ac:dyDescent="0.3">
      <c r="A223" s="57" t="s">
        <v>207</v>
      </c>
      <c r="B223" s="123" t="s">
        <v>808</v>
      </c>
      <c r="C223" s="124">
        <v>6704.74</v>
      </c>
    </row>
    <row r="224" spans="1:3" ht="18.75" x14ac:dyDescent="0.3">
      <c r="A224" s="57" t="s">
        <v>208</v>
      </c>
      <c r="B224" s="123" t="s">
        <v>809</v>
      </c>
      <c r="C224" s="124">
        <v>5312.34</v>
      </c>
    </row>
    <row r="225" spans="1:3" ht="18.75" x14ac:dyDescent="0.3">
      <c r="A225" s="57" t="s">
        <v>209</v>
      </c>
      <c r="B225" s="123"/>
      <c r="C225" s="124"/>
    </row>
    <row r="226" spans="1:3" ht="18.75" x14ac:dyDescent="0.3">
      <c r="A226" s="109" t="s">
        <v>593</v>
      </c>
      <c r="B226" s="123"/>
      <c r="C226" s="124"/>
    </row>
    <row r="227" spans="1:3" ht="18.75" x14ac:dyDescent="0.3">
      <c r="A227" s="57" t="s">
        <v>210</v>
      </c>
      <c r="B227" s="123" t="s">
        <v>810</v>
      </c>
      <c r="C227" s="124">
        <v>28417.35</v>
      </c>
    </row>
    <row r="228" spans="1:3" ht="18.75" x14ac:dyDescent="0.3">
      <c r="A228" s="57" t="s">
        <v>211</v>
      </c>
      <c r="B228" s="123" t="s">
        <v>811</v>
      </c>
      <c r="C228" s="124">
        <v>4972.13</v>
      </c>
    </row>
    <row r="229" spans="1:3" ht="18.75" x14ac:dyDescent="0.3">
      <c r="A229" s="57" t="s">
        <v>212</v>
      </c>
      <c r="B229" s="123" t="s">
        <v>812</v>
      </c>
      <c r="C229" s="124">
        <v>36891.279999999999</v>
      </c>
    </row>
    <row r="230" spans="1:3" ht="18.75" x14ac:dyDescent="0.3">
      <c r="A230" s="57" t="s">
        <v>213</v>
      </c>
      <c r="B230" s="123" t="s">
        <v>813</v>
      </c>
      <c r="C230" s="124">
        <v>20731.25</v>
      </c>
    </row>
    <row r="231" spans="1:3" ht="18.75" x14ac:dyDescent="0.3">
      <c r="A231" s="57" t="s">
        <v>214</v>
      </c>
      <c r="B231" s="123" t="s">
        <v>814</v>
      </c>
      <c r="C231" s="124">
        <v>36756.980000000003</v>
      </c>
    </row>
    <row r="232" spans="1:3" ht="18.75" x14ac:dyDescent="0.3">
      <c r="A232" s="57" t="s">
        <v>215</v>
      </c>
      <c r="B232" s="123" t="s">
        <v>815</v>
      </c>
      <c r="C232" s="124">
        <v>50952.79</v>
      </c>
    </row>
    <row r="233" spans="1:3" ht="18.75" x14ac:dyDescent="0.3">
      <c r="A233" s="57" t="s">
        <v>216</v>
      </c>
      <c r="B233" s="123" t="s">
        <v>816</v>
      </c>
      <c r="C233" s="124">
        <v>10157.56</v>
      </c>
    </row>
    <row r="234" spans="1:3" ht="18.75" x14ac:dyDescent="0.3">
      <c r="A234" s="57" t="s">
        <v>217</v>
      </c>
      <c r="B234" s="123" t="s">
        <v>817</v>
      </c>
      <c r="C234" s="124">
        <v>8335.7800000000007</v>
      </c>
    </row>
    <row r="235" spans="1:3" ht="18.75" x14ac:dyDescent="0.3">
      <c r="A235" s="57" t="s">
        <v>218</v>
      </c>
      <c r="B235" s="123" t="s">
        <v>818</v>
      </c>
      <c r="C235" s="124">
        <v>16692.490000000002</v>
      </c>
    </row>
    <row r="236" spans="1:3" ht="18.75" x14ac:dyDescent="0.3">
      <c r="A236" s="57" t="s">
        <v>219</v>
      </c>
      <c r="B236" s="123" t="s">
        <v>819</v>
      </c>
      <c r="C236" s="124">
        <v>10606.09</v>
      </c>
    </row>
    <row r="237" spans="1:3" ht="18.75" x14ac:dyDescent="0.3">
      <c r="A237" s="57" t="s">
        <v>220</v>
      </c>
      <c r="B237" s="123" t="s">
        <v>820</v>
      </c>
      <c r="C237" s="124">
        <v>20701.59</v>
      </c>
    </row>
    <row r="238" spans="1:3" ht="18.75" x14ac:dyDescent="0.3">
      <c r="A238" s="57" t="s">
        <v>221</v>
      </c>
      <c r="B238" s="123" t="s">
        <v>821</v>
      </c>
      <c r="C238" s="124">
        <v>7407.79</v>
      </c>
    </row>
    <row r="239" spans="1:3" ht="18.75" x14ac:dyDescent="0.3">
      <c r="A239" s="57" t="s">
        <v>252</v>
      </c>
      <c r="B239" s="123" t="s">
        <v>822</v>
      </c>
      <c r="C239" s="124">
        <v>4241.37</v>
      </c>
    </row>
    <row r="240" spans="1:3" ht="18.75" x14ac:dyDescent="0.3">
      <c r="A240" s="57" t="s">
        <v>222</v>
      </c>
      <c r="B240" s="123" t="s">
        <v>823</v>
      </c>
      <c r="C240" s="124">
        <v>10952.51</v>
      </c>
    </row>
    <row r="241" spans="1:3" ht="18.75" x14ac:dyDescent="0.3">
      <c r="A241" s="52" t="s">
        <v>223</v>
      </c>
      <c r="B241" s="123" t="s">
        <v>824</v>
      </c>
      <c r="C241" s="124">
        <v>13988.26</v>
      </c>
    </row>
    <row r="242" spans="1:3" ht="18.75" x14ac:dyDescent="0.3">
      <c r="A242" s="57" t="s">
        <v>224</v>
      </c>
      <c r="B242" s="123" t="s">
        <v>825</v>
      </c>
      <c r="C242" s="124">
        <v>80794.94</v>
      </c>
    </row>
    <row r="243" spans="1:3" ht="18.75" x14ac:dyDescent="0.3">
      <c r="A243" s="57" t="s">
        <v>225</v>
      </c>
      <c r="B243" s="123" t="s">
        <v>826</v>
      </c>
      <c r="C243" s="124">
        <v>6620.19</v>
      </c>
    </row>
    <row r="244" spans="1:3" ht="18.75" x14ac:dyDescent="0.3">
      <c r="A244" s="57" t="s">
        <v>226</v>
      </c>
      <c r="B244" s="123" t="s">
        <v>827</v>
      </c>
      <c r="C244" s="124">
        <v>13010.75</v>
      </c>
    </row>
    <row r="245" spans="1:3" ht="18.75" x14ac:dyDescent="0.3">
      <c r="A245" s="57" t="s">
        <v>227</v>
      </c>
      <c r="B245" s="123" t="s">
        <v>828</v>
      </c>
      <c r="C245" s="124">
        <v>11787.26</v>
      </c>
    </row>
    <row r="246" spans="1:3" ht="18.75" x14ac:dyDescent="0.3">
      <c r="A246" s="57" t="s">
        <v>228</v>
      </c>
      <c r="B246" s="123" t="s">
        <v>829</v>
      </c>
      <c r="C246" s="124">
        <v>142229.26</v>
      </c>
    </row>
    <row r="247" spans="1:3" ht="18.75" x14ac:dyDescent="0.3">
      <c r="A247" s="52" t="s">
        <v>229</v>
      </c>
      <c r="B247" s="123" t="s">
        <v>830</v>
      </c>
      <c r="C247" s="124">
        <v>5502.93</v>
      </c>
    </row>
    <row r="248" spans="1:3" ht="18.75" x14ac:dyDescent="0.3">
      <c r="A248" s="52" t="s">
        <v>272</v>
      </c>
      <c r="B248" s="123"/>
      <c r="C248" s="124"/>
    </row>
    <row r="249" spans="1:3" ht="18.75" x14ac:dyDescent="0.3">
      <c r="A249" s="57" t="s">
        <v>282</v>
      </c>
      <c r="B249" s="123"/>
      <c r="C249" s="124"/>
    </row>
    <row r="250" spans="1:3" ht="18.75" x14ac:dyDescent="0.3">
      <c r="A250" s="57" t="s">
        <v>230</v>
      </c>
      <c r="B250" s="123" t="s">
        <v>831</v>
      </c>
      <c r="C250" s="124">
        <v>13882.39</v>
      </c>
    </row>
    <row r="251" spans="1:3" ht="18.75" x14ac:dyDescent="0.3">
      <c r="A251" s="57" t="s">
        <v>231</v>
      </c>
      <c r="B251" s="123" t="s">
        <v>832</v>
      </c>
      <c r="C251" s="124">
        <v>29985.51</v>
      </c>
    </row>
    <row r="252" spans="1:3" ht="18.75" x14ac:dyDescent="0.3">
      <c r="A252" s="57" t="s">
        <v>232</v>
      </c>
      <c r="B252" s="123" t="s">
        <v>833</v>
      </c>
      <c r="C252" s="124">
        <v>7720.18</v>
      </c>
    </row>
    <row r="253" spans="1:3" ht="18.75" x14ac:dyDescent="0.3">
      <c r="A253" s="57" t="s">
        <v>233</v>
      </c>
      <c r="B253" s="123" t="s">
        <v>834</v>
      </c>
      <c r="C253" s="124">
        <v>11138</v>
      </c>
    </row>
    <row r="254" spans="1:3" ht="18.75" x14ac:dyDescent="0.3">
      <c r="A254" s="57" t="s">
        <v>234</v>
      </c>
      <c r="B254" s="123" t="s">
        <v>835</v>
      </c>
      <c r="C254" s="124">
        <v>46629.62</v>
      </c>
    </row>
    <row r="255" spans="1:3" ht="18.75" x14ac:dyDescent="0.3">
      <c r="A255" s="57" t="s">
        <v>235</v>
      </c>
      <c r="B255" s="123" t="s">
        <v>836</v>
      </c>
      <c r="C255" s="124">
        <v>28818.84</v>
      </c>
    </row>
    <row r="256" spans="1:3" ht="18.75" x14ac:dyDescent="0.3">
      <c r="A256" s="57" t="s">
        <v>236</v>
      </c>
      <c r="B256" s="123" t="s">
        <v>837</v>
      </c>
      <c r="C256" s="124">
        <v>6989.94</v>
      </c>
    </row>
    <row r="257" spans="1:3" ht="18.75" x14ac:dyDescent="0.3">
      <c r="A257" s="57" t="s">
        <v>283</v>
      </c>
      <c r="B257" s="123" t="s">
        <v>838</v>
      </c>
      <c r="C257" s="124">
        <v>27705.66</v>
      </c>
    </row>
    <row r="258" spans="1:3" ht="18.75" x14ac:dyDescent="0.3">
      <c r="A258" s="57" t="s">
        <v>237</v>
      </c>
      <c r="B258" s="123" t="s">
        <v>839</v>
      </c>
      <c r="C258" s="124">
        <v>16601.16</v>
      </c>
    </row>
    <row r="259" spans="1:3" ht="18.75" x14ac:dyDescent="0.3">
      <c r="A259" s="57" t="s">
        <v>238</v>
      </c>
      <c r="B259" s="123" t="s">
        <v>840</v>
      </c>
      <c r="C259" s="124">
        <v>11052.95</v>
      </c>
    </row>
    <row r="260" spans="1:3" ht="18.75" x14ac:dyDescent="0.3">
      <c r="A260" s="57" t="s">
        <v>239</v>
      </c>
      <c r="B260" s="123" t="s">
        <v>841</v>
      </c>
      <c r="C260" s="124">
        <v>4365.25</v>
      </c>
    </row>
    <row r="261" spans="1:3" ht="18.75" x14ac:dyDescent="0.3">
      <c r="A261" s="57" t="s">
        <v>240</v>
      </c>
      <c r="B261" s="123" t="s">
        <v>842</v>
      </c>
      <c r="C261" s="124">
        <v>17275.43</v>
      </c>
    </row>
    <row r="262" spans="1:3" ht="18.75" x14ac:dyDescent="0.3">
      <c r="A262" s="57" t="s">
        <v>241</v>
      </c>
      <c r="B262" s="123" t="s">
        <v>843</v>
      </c>
      <c r="C262" s="124">
        <v>2246.23</v>
      </c>
    </row>
    <row r="263" spans="1:3" ht="18.75" x14ac:dyDescent="0.3">
      <c r="A263" s="57" t="s">
        <v>242</v>
      </c>
      <c r="B263" s="123" t="s">
        <v>844</v>
      </c>
      <c r="C263" s="124">
        <v>8756.73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9"/>
  <sheetViews>
    <sheetView zoomScaleNormal="100" workbookViewId="0">
      <pane ySplit="18" topLeftCell="A28" activePane="bottomLeft" state="frozen"/>
      <selection pane="bottomLeft" activeCell="N22" sqref="N22"/>
    </sheetView>
  </sheetViews>
  <sheetFormatPr defaultRowHeight="15.75" x14ac:dyDescent="0.25"/>
  <cols>
    <col min="1" max="1" width="4.140625" customWidth="1"/>
    <col min="3" max="3" width="17.28515625" bestFit="1" customWidth="1"/>
    <col min="4" max="4" width="38.5703125" customWidth="1"/>
    <col min="5" max="5" width="17.85546875" style="2" customWidth="1"/>
    <col min="6" max="6" width="17.85546875" style="3" customWidth="1"/>
    <col min="7" max="8" width="17.85546875" customWidth="1"/>
  </cols>
  <sheetData>
    <row r="1" spans="2:8" ht="15.6" customHeight="1" x14ac:dyDescent="0.25">
      <c r="B1" s="112"/>
      <c r="C1" s="112"/>
      <c r="D1" s="112"/>
      <c r="E1" s="112"/>
      <c r="F1" s="112"/>
      <c r="G1" s="112"/>
      <c r="H1" s="112"/>
    </row>
    <row r="2" spans="2:8" ht="15.6" customHeight="1" x14ac:dyDescent="0.25">
      <c r="B2" s="112"/>
      <c r="C2" s="112"/>
      <c r="D2" s="112"/>
      <c r="E2" s="112"/>
      <c r="F2" s="112"/>
      <c r="G2" s="112"/>
      <c r="H2" s="112"/>
    </row>
    <row r="3" spans="2:8" ht="15.6" customHeight="1" x14ac:dyDescent="0.25">
      <c r="B3" s="112"/>
      <c r="C3" s="112"/>
      <c r="D3" s="112"/>
      <c r="E3" s="112"/>
      <c r="F3" s="112"/>
      <c r="G3" s="112"/>
      <c r="H3" s="112"/>
    </row>
    <row r="4" spans="2:8" ht="15.6" customHeight="1" thickBot="1" x14ac:dyDescent="0.3">
      <c r="B4" s="113"/>
      <c r="C4" s="113"/>
      <c r="D4" s="113"/>
      <c r="E4" s="113"/>
      <c r="F4" s="113"/>
      <c r="G4" s="113"/>
      <c r="H4" s="113"/>
    </row>
    <row r="5" spans="2:8" x14ac:dyDescent="0.3">
      <c r="B5" s="114" t="s">
        <v>595</v>
      </c>
      <c r="C5" s="115"/>
      <c r="D5" s="115"/>
      <c r="E5" s="115"/>
      <c r="F5" s="115"/>
      <c r="G5" s="115"/>
      <c r="H5" s="116"/>
    </row>
    <row r="6" spans="2:8" x14ac:dyDescent="0.3">
      <c r="B6" s="117" t="s">
        <v>0</v>
      </c>
      <c r="C6" s="118"/>
      <c r="D6" s="118"/>
      <c r="E6" s="118"/>
      <c r="F6" s="118"/>
      <c r="G6" s="118"/>
      <c r="H6" s="119"/>
    </row>
    <row r="7" spans="2:8" x14ac:dyDescent="0.3">
      <c r="B7" s="117" t="s">
        <v>273</v>
      </c>
      <c r="C7" s="118"/>
      <c r="D7" s="118"/>
      <c r="E7" s="118"/>
      <c r="F7" s="118"/>
      <c r="G7" s="118"/>
      <c r="H7" s="119"/>
    </row>
    <row r="8" spans="2:8" ht="16.5" thickBot="1" x14ac:dyDescent="0.35">
      <c r="B8" s="120" t="s">
        <v>572</v>
      </c>
      <c r="C8" s="121"/>
      <c r="D8" s="121"/>
      <c r="E8" s="121"/>
      <c r="F8" s="121"/>
      <c r="G8" s="121"/>
      <c r="H8" s="122"/>
    </row>
    <row r="9" spans="2:8" x14ac:dyDescent="0.3">
      <c r="B9" s="23"/>
      <c r="C9" s="5"/>
      <c r="D9" s="5"/>
      <c r="E9" s="5"/>
      <c r="F9" s="5"/>
      <c r="G9" s="5"/>
      <c r="H9" s="6"/>
    </row>
    <row r="10" spans="2:8" x14ac:dyDescent="0.3">
      <c r="B10" s="24"/>
      <c r="C10" s="21" t="s">
        <v>266</v>
      </c>
      <c r="D10" s="21" t="s">
        <v>267</v>
      </c>
      <c r="E10" s="21" t="s">
        <v>263</v>
      </c>
      <c r="F10" s="22" t="s">
        <v>264</v>
      </c>
      <c r="H10" s="56" t="s">
        <v>293</v>
      </c>
    </row>
    <row r="11" spans="2:8" x14ac:dyDescent="0.3">
      <c r="B11" s="24"/>
      <c r="E11" s="5"/>
      <c r="F11" s="22" t="s">
        <v>265</v>
      </c>
      <c r="H11" s="6"/>
    </row>
    <row r="12" spans="2:8" x14ac:dyDescent="0.3">
      <c r="B12" s="24"/>
      <c r="E12" s="5"/>
      <c r="F12" s="22" t="s">
        <v>268</v>
      </c>
      <c r="H12" s="6"/>
    </row>
    <row r="13" spans="2:8" x14ac:dyDescent="0.3">
      <c r="B13" s="24"/>
      <c r="E13" s="5"/>
      <c r="F13" s="22" t="s">
        <v>269</v>
      </c>
      <c r="H13" s="6"/>
    </row>
    <row r="14" spans="2:8" x14ac:dyDescent="0.3">
      <c r="B14" s="24"/>
      <c r="E14" s="5"/>
      <c r="F14" s="22"/>
      <c r="H14" s="6"/>
    </row>
    <row r="15" spans="2:8" ht="16.5" thickBot="1" x14ac:dyDescent="0.35">
      <c r="B15" s="25"/>
      <c r="C15" s="5"/>
      <c r="D15" s="22"/>
      <c r="E15" s="44" t="s">
        <v>570</v>
      </c>
      <c r="F15" s="44" t="s">
        <v>576</v>
      </c>
      <c r="G15" s="5"/>
      <c r="H15" s="6"/>
    </row>
    <row r="16" spans="2:8" ht="15" x14ac:dyDescent="0.25">
      <c r="B16" s="7"/>
      <c r="C16" s="13"/>
      <c r="D16" s="14"/>
      <c r="E16" s="15" t="s">
        <v>571</v>
      </c>
      <c r="F16" s="15" t="s">
        <v>571</v>
      </c>
      <c r="G16" s="13"/>
      <c r="H16" s="8" t="s">
        <v>2</v>
      </c>
    </row>
    <row r="17" spans="1:8" ht="15" x14ac:dyDescent="0.25">
      <c r="B17" s="9"/>
      <c r="C17" s="16"/>
      <c r="D17" s="16"/>
      <c r="E17" s="17" t="s">
        <v>2</v>
      </c>
      <c r="F17" s="17" t="s">
        <v>2</v>
      </c>
      <c r="G17" s="18"/>
      <c r="H17" s="10" t="s">
        <v>577</v>
      </c>
    </row>
    <row r="18" spans="1:8" thickBot="1" x14ac:dyDescent="0.3">
      <c r="B18" s="11" t="s">
        <v>3</v>
      </c>
      <c r="C18" s="20" t="s">
        <v>310</v>
      </c>
      <c r="D18" s="20" t="s">
        <v>4</v>
      </c>
      <c r="E18" s="20" t="s">
        <v>574</v>
      </c>
      <c r="F18" s="86" t="s">
        <v>575</v>
      </c>
      <c r="G18" s="20" t="s">
        <v>1</v>
      </c>
      <c r="H18" s="12" t="s">
        <v>5</v>
      </c>
    </row>
    <row r="19" spans="1:8" ht="15" x14ac:dyDescent="0.25">
      <c r="A19">
        <v>1</v>
      </c>
      <c r="B19" s="80">
        <v>101000</v>
      </c>
      <c r="C19" s="83" t="s">
        <v>311</v>
      </c>
      <c r="D19" s="81" t="s">
        <v>6</v>
      </c>
      <c r="E19" s="92">
        <v>315451.19</v>
      </c>
      <c r="F19" s="87">
        <v>12130.53</v>
      </c>
      <c r="G19" s="91">
        <f>SUM(E19:F19)</f>
        <v>327581.72000000003</v>
      </c>
      <c r="H19" s="91">
        <f>G19*15%</f>
        <v>49137.258000000002</v>
      </c>
    </row>
    <row r="20" spans="1:8" ht="15" x14ac:dyDescent="0.25">
      <c r="A20">
        <v>2</v>
      </c>
      <c r="B20" s="50">
        <v>104000</v>
      </c>
      <c r="C20" s="85" t="s">
        <v>312</v>
      </c>
      <c r="D20" s="52" t="s">
        <v>7</v>
      </c>
      <c r="E20" s="105">
        <v>527738.91999999993</v>
      </c>
      <c r="F20" s="105">
        <v>21216.880000000001</v>
      </c>
      <c r="G20" s="106">
        <f t="shared" ref="G20:G83" si="0">SUM(E20:F20)</f>
        <v>548955.79999999993</v>
      </c>
      <c r="H20" s="106">
        <f t="shared" ref="H20:H83" si="1">G20*15%</f>
        <v>82343.369999999981</v>
      </c>
    </row>
    <row r="21" spans="1:8" ht="15" x14ac:dyDescent="0.25">
      <c r="A21">
        <v>3</v>
      </c>
      <c r="B21" s="93">
        <v>201000</v>
      </c>
      <c r="C21" s="83" t="s">
        <v>313</v>
      </c>
      <c r="D21" s="57" t="s">
        <v>8</v>
      </c>
      <c r="E21" s="87">
        <v>474376.07999999996</v>
      </c>
      <c r="F21" s="87">
        <v>32307.29</v>
      </c>
      <c r="G21" s="91">
        <f t="shared" si="0"/>
        <v>506683.36999999994</v>
      </c>
      <c r="H21" s="91">
        <f t="shared" si="1"/>
        <v>76002.505499999985</v>
      </c>
    </row>
    <row r="22" spans="1:8" ht="15" x14ac:dyDescent="0.25">
      <c r="A22">
        <v>4</v>
      </c>
      <c r="B22" s="93">
        <v>203000</v>
      </c>
      <c r="C22" s="94" t="s">
        <v>314</v>
      </c>
      <c r="D22" s="57" t="s">
        <v>9</v>
      </c>
      <c r="E22" s="87">
        <v>541026.15999999992</v>
      </c>
      <c r="F22" s="87">
        <v>25190.14</v>
      </c>
      <c r="G22" s="91">
        <f t="shared" si="0"/>
        <v>566216.29999999993</v>
      </c>
      <c r="H22" s="91">
        <f t="shared" si="1"/>
        <v>84932.444999999992</v>
      </c>
    </row>
    <row r="23" spans="1:8" ht="15" x14ac:dyDescent="0.25">
      <c r="A23">
        <v>5</v>
      </c>
      <c r="B23" s="93">
        <v>302000</v>
      </c>
      <c r="C23" s="83" t="s">
        <v>315</v>
      </c>
      <c r="D23" s="57" t="s">
        <v>10</v>
      </c>
      <c r="E23" s="87">
        <v>189684.31</v>
      </c>
      <c r="F23" s="87">
        <v>8732.0300000000007</v>
      </c>
      <c r="G23" s="91">
        <f t="shared" si="0"/>
        <v>198416.34</v>
      </c>
      <c r="H23" s="91">
        <f t="shared" si="1"/>
        <v>29762.450999999997</v>
      </c>
    </row>
    <row r="24" spans="1:8" ht="15" x14ac:dyDescent="0.25">
      <c r="A24">
        <v>6</v>
      </c>
      <c r="B24" s="93">
        <v>303000</v>
      </c>
      <c r="C24" s="83" t="s">
        <v>316</v>
      </c>
      <c r="D24" s="57" t="s">
        <v>11</v>
      </c>
      <c r="E24" s="87">
        <v>992874.27999999991</v>
      </c>
      <c r="F24" s="87">
        <v>40563.32</v>
      </c>
      <c r="G24" s="91">
        <f t="shared" si="0"/>
        <v>1033437.5999999999</v>
      </c>
      <c r="H24" s="91">
        <f t="shared" si="1"/>
        <v>155015.63999999998</v>
      </c>
    </row>
    <row r="25" spans="1:8" ht="15" x14ac:dyDescent="0.25">
      <c r="A25">
        <v>7</v>
      </c>
      <c r="B25" s="93">
        <v>304000</v>
      </c>
      <c r="C25" s="94" t="s">
        <v>317</v>
      </c>
      <c r="D25" s="57" t="s">
        <v>12</v>
      </c>
      <c r="E25" s="87">
        <v>151456.17000000001</v>
      </c>
      <c r="F25" s="87">
        <v>12792.08</v>
      </c>
      <c r="G25" s="91">
        <f t="shared" si="0"/>
        <v>164248.25</v>
      </c>
      <c r="H25" s="91">
        <f t="shared" si="1"/>
        <v>24637.237499999999</v>
      </c>
    </row>
    <row r="26" spans="1:8" ht="15" x14ac:dyDescent="0.25">
      <c r="A26">
        <v>8</v>
      </c>
      <c r="B26" s="93">
        <v>401000</v>
      </c>
      <c r="C26" s="83" t="s">
        <v>318</v>
      </c>
      <c r="D26" s="57" t="s">
        <v>13</v>
      </c>
      <c r="E26" s="87">
        <v>4146809.1999999997</v>
      </c>
      <c r="F26" s="87">
        <v>102470.23</v>
      </c>
      <c r="G26" s="91">
        <f t="shared" si="0"/>
        <v>4249279.43</v>
      </c>
      <c r="H26" s="91">
        <f t="shared" si="1"/>
        <v>637391.91449999996</v>
      </c>
    </row>
    <row r="27" spans="1:8" ht="15" x14ac:dyDescent="0.25">
      <c r="A27">
        <v>9</v>
      </c>
      <c r="B27" s="93">
        <v>402000</v>
      </c>
      <c r="C27" s="83" t="s">
        <v>319</v>
      </c>
      <c r="D27" s="57" t="s">
        <v>14</v>
      </c>
      <c r="E27" s="87">
        <v>216294.38999999998</v>
      </c>
      <c r="F27" s="87">
        <v>5499.78</v>
      </c>
      <c r="G27" s="91">
        <f t="shared" si="0"/>
        <v>221794.16999999998</v>
      </c>
      <c r="H27" s="91">
        <f t="shared" si="1"/>
        <v>33269.125499999995</v>
      </c>
    </row>
    <row r="28" spans="1:8" ht="15" x14ac:dyDescent="0.25">
      <c r="A28">
        <v>10</v>
      </c>
      <c r="B28" s="93">
        <v>403000</v>
      </c>
      <c r="C28" s="83" t="s">
        <v>320</v>
      </c>
      <c r="D28" s="57" t="s">
        <v>15</v>
      </c>
      <c r="E28" s="87">
        <v>618169.82000000007</v>
      </c>
      <c r="F28" s="87">
        <v>10192.200000000001</v>
      </c>
      <c r="G28" s="91">
        <f t="shared" si="0"/>
        <v>628362.02</v>
      </c>
      <c r="H28" s="91">
        <f t="shared" si="1"/>
        <v>94254.303</v>
      </c>
    </row>
    <row r="29" spans="1:8" ht="15" x14ac:dyDescent="0.25">
      <c r="A29">
        <v>11</v>
      </c>
      <c r="B29" s="50">
        <v>404000</v>
      </c>
      <c r="C29" s="84" t="s">
        <v>321</v>
      </c>
      <c r="D29" s="52" t="s">
        <v>16</v>
      </c>
      <c r="E29" s="105">
        <v>523309.8</v>
      </c>
      <c r="F29" s="105">
        <v>12038.54</v>
      </c>
      <c r="G29" s="106">
        <f t="shared" si="0"/>
        <v>535348.34</v>
      </c>
      <c r="H29" s="106">
        <f t="shared" si="1"/>
        <v>80302.250999999989</v>
      </c>
    </row>
    <row r="30" spans="1:8" ht="15" x14ac:dyDescent="0.25">
      <c r="A30">
        <v>12</v>
      </c>
      <c r="B30" s="93">
        <v>405000</v>
      </c>
      <c r="C30" s="83" t="s">
        <v>322</v>
      </c>
      <c r="D30" s="57" t="s">
        <v>17</v>
      </c>
      <c r="E30" s="87">
        <v>3755255.92</v>
      </c>
      <c r="F30" s="87">
        <v>106750.94</v>
      </c>
      <c r="G30" s="91">
        <f t="shared" si="0"/>
        <v>3862006.86</v>
      </c>
      <c r="H30" s="91">
        <f t="shared" si="1"/>
        <v>579301.02899999998</v>
      </c>
    </row>
    <row r="31" spans="1:8" ht="15" x14ac:dyDescent="0.25">
      <c r="A31">
        <v>13</v>
      </c>
      <c r="B31" s="93">
        <v>406000</v>
      </c>
      <c r="C31" s="83" t="s">
        <v>323</v>
      </c>
      <c r="D31" s="57" t="s">
        <v>18</v>
      </c>
      <c r="E31" s="87">
        <v>961225.71</v>
      </c>
      <c r="F31" s="87">
        <v>24990.35</v>
      </c>
      <c r="G31" s="91">
        <f t="shared" si="0"/>
        <v>986216.05999999994</v>
      </c>
      <c r="H31" s="91">
        <f t="shared" si="1"/>
        <v>147932.40899999999</v>
      </c>
    </row>
    <row r="32" spans="1:8" ht="15" x14ac:dyDescent="0.25">
      <c r="A32">
        <v>14</v>
      </c>
      <c r="B32" s="93">
        <v>407000</v>
      </c>
      <c r="C32" s="94" t="s">
        <v>324</v>
      </c>
      <c r="D32" s="57" t="s">
        <v>19</v>
      </c>
      <c r="E32" s="87">
        <v>650631.69999999995</v>
      </c>
      <c r="F32" s="87">
        <v>16434.87</v>
      </c>
      <c r="G32" s="91">
        <f t="shared" si="0"/>
        <v>667066.56999999995</v>
      </c>
      <c r="H32" s="91">
        <f t="shared" si="1"/>
        <v>100059.9855</v>
      </c>
    </row>
    <row r="33" spans="1:8" ht="15" x14ac:dyDescent="0.25">
      <c r="A33">
        <v>15</v>
      </c>
      <c r="B33" s="93">
        <v>440700</v>
      </c>
      <c r="C33" s="83" t="s">
        <v>325</v>
      </c>
      <c r="D33" s="57" t="s">
        <v>20</v>
      </c>
      <c r="E33" s="87">
        <v>210427.72</v>
      </c>
      <c r="F33" s="87">
        <v>6538.43</v>
      </c>
      <c r="G33" s="91">
        <f t="shared" si="0"/>
        <v>216966.15</v>
      </c>
      <c r="H33" s="91">
        <f t="shared" si="1"/>
        <v>32544.922499999997</v>
      </c>
    </row>
    <row r="34" spans="1:8" ht="15" x14ac:dyDescent="0.25">
      <c r="A34">
        <v>16</v>
      </c>
      <c r="B34" s="93">
        <v>442700</v>
      </c>
      <c r="C34" s="83" t="s">
        <v>326</v>
      </c>
      <c r="D34" s="57" t="s">
        <v>278</v>
      </c>
      <c r="E34" s="87">
        <v>393893.91</v>
      </c>
      <c r="F34" s="87">
        <v>8066.39</v>
      </c>
      <c r="G34" s="91">
        <f t="shared" si="0"/>
        <v>401960.3</v>
      </c>
      <c r="H34" s="91">
        <f t="shared" si="1"/>
        <v>60294.044999999998</v>
      </c>
    </row>
    <row r="35" spans="1:8" ht="16.149999999999999" customHeight="1" x14ac:dyDescent="0.25">
      <c r="A35">
        <v>17</v>
      </c>
      <c r="B35" s="93">
        <v>444700</v>
      </c>
      <c r="C35" s="83" t="s">
        <v>327</v>
      </c>
      <c r="D35" s="57" t="s">
        <v>21</v>
      </c>
      <c r="E35" s="87">
        <v>892135.62</v>
      </c>
      <c r="F35" s="87">
        <v>13957.65</v>
      </c>
      <c r="G35" s="91">
        <f t="shared" si="0"/>
        <v>906093.27</v>
      </c>
      <c r="H35" s="91">
        <f t="shared" si="1"/>
        <v>135913.99049999999</v>
      </c>
    </row>
    <row r="36" spans="1:8" ht="15" x14ac:dyDescent="0.25">
      <c r="A36">
        <v>18</v>
      </c>
      <c r="B36" s="93">
        <v>445700</v>
      </c>
      <c r="C36" s="83" t="s">
        <v>328</v>
      </c>
      <c r="D36" s="95" t="s">
        <v>270</v>
      </c>
      <c r="E36" s="87">
        <v>12788.15</v>
      </c>
      <c r="F36" s="87">
        <v>0</v>
      </c>
      <c r="G36" s="91">
        <f t="shared" si="0"/>
        <v>12788.15</v>
      </c>
      <c r="H36" s="91">
        <f t="shared" si="1"/>
        <v>1918.2224999999999</v>
      </c>
    </row>
    <row r="37" spans="1:8" ht="15" x14ac:dyDescent="0.25">
      <c r="A37">
        <v>19</v>
      </c>
      <c r="B37" s="93">
        <v>501000</v>
      </c>
      <c r="C37" s="83" t="s">
        <v>329</v>
      </c>
      <c r="D37" s="57" t="s">
        <v>22</v>
      </c>
      <c r="E37" s="87">
        <v>14957.7</v>
      </c>
      <c r="F37" s="87">
        <v>5884.56</v>
      </c>
      <c r="G37" s="91">
        <f t="shared" si="0"/>
        <v>20842.260000000002</v>
      </c>
      <c r="H37" s="91">
        <f t="shared" si="1"/>
        <v>3126.3390000000004</v>
      </c>
    </row>
    <row r="38" spans="1:8" ht="15" x14ac:dyDescent="0.25">
      <c r="A38">
        <v>20</v>
      </c>
      <c r="B38" s="93">
        <v>502000</v>
      </c>
      <c r="C38" s="94" t="s">
        <v>330</v>
      </c>
      <c r="D38" s="57" t="s">
        <v>23</v>
      </c>
      <c r="E38" s="87">
        <v>14514.11</v>
      </c>
      <c r="F38" s="87">
        <v>6110.73</v>
      </c>
      <c r="G38" s="91">
        <f t="shared" si="0"/>
        <v>20624.84</v>
      </c>
      <c r="H38" s="91">
        <f t="shared" si="1"/>
        <v>3093.7260000000001</v>
      </c>
    </row>
    <row r="39" spans="1:8" ht="15" x14ac:dyDescent="0.25">
      <c r="A39">
        <v>21</v>
      </c>
      <c r="B39" s="93">
        <v>503000</v>
      </c>
      <c r="C39" s="83" t="s">
        <v>331</v>
      </c>
      <c r="D39" s="57" t="s">
        <v>24</v>
      </c>
      <c r="E39" s="87">
        <v>130805.01</v>
      </c>
      <c r="F39" s="87">
        <v>41441.79</v>
      </c>
      <c r="G39" s="91">
        <f t="shared" si="0"/>
        <v>172246.8</v>
      </c>
      <c r="H39" s="91">
        <f t="shared" si="1"/>
        <v>25837.019999999997</v>
      </c>
    </row>
    <row r="40" spans="1:8" ht="15" x14ac:dyDescent="0.25">
      <c r="A40">
        <v>22</v>
      </c>
      <c r="B40" s="93">
        <v>504000</v>
      </c>
      <c r="C40" s="94" t="s">
        <v>332</v>
      </c>
      <c r="D40" s="57" t="s">
        <v>25</v>
      </c>
      <c r="E40" s="87">
        <v>236979.26</v>
      </c>
      <c r="F40" s="87">
        <v>9006.68</v>
      </c>
      <c r="G40" s="91">
        <f t="shared" si="0"/>
        <v>245985.94</v>
      </c>
      <c r="H40" s="91">
        <f t="shared" si="1"/>
        <v>36897.890999999996</v>
      </c>
    </row>
    <row r="41" spans="1:8" ht="15" x14ac:dyDescent="0.25">
      <c r="A41">
        <v>23</v>
      </c>
      <c r="B41" s="93">
        <v>505000</v>
      </c>
      <c r="C41" s="83" t="s">
        <v>333</v>
      </c>
      <c r="D41" s="57" t="s">
        <v>26</v>
      </c>
      <c r="E41" s="87">
        <v>692216.55</v>
      </c>
      <c r="F41" s="87">
        <v>7367.49</v>
      </c>
      <c r="G41" s="91">
        <f t="shared" si="0"/>
        <v>699584.04</v>
      </c>
      <c r="H41" s="91">
        <f t="shared" si="1"/>
        <v>104937.606</v>
      </c>
    </row>
    <row r="42" spans="1:8" ht="15" x14ac:dyDescent="0.25">
      <c r="A42">
        <v>24</v>
      </c>
      <c r="B42" s="93">
        <v>506000</v>
      </c>
      <c r="C42" s="94" t="s">
        <v>334</v>
      </c>
      <c r="D42" s="57" t="s">
        <v>27</v>
      </c>
      <c r="E42" s="87">
        <v>118118.26000000001</v>
      </c>
      <c r="F42" s="87">
        <v>3461.24</v>
      </c>
      <c r="G42" s="91">
        <f t="shared" si="0"/>
        <v>121579.50000000001</v>
      </c>
      <c r="H42" s="91">
        <f t="shared" si="1"/>
        <v>18236.925000000003</v>
      </c>
    </row>
    <row r="43" spans="1:8" ht="15" x14ac:dyDescent="0.25">
      <c r="A43">
        <v>25</v>
      </c>
      <c r="B43" s="93">
        <v>601000</v>
      </c>
      <c r="C43" s="94" t="s">
        <v>335</v>
      </c>
      <c r="D43" s="57" t="s">
        <v>28</v>
      </c>
      <c r="E43" s="87">
        <v>211721.86</v>
      </c>
      <c r="F43" s="87">
        <v>7531.9</v>
      </c>
      <c r="G43" s="91">
        <f t="shared" si="0"/>
        <v>219253.75999999998</v>
      </c>
      <c r="H43" s="91">
        <f t="shared" si="1"/>
        <v>32888.063999999998</v>
      </c>
    </row>
    <row r="44" spans="1:8" ht="15" x14ac:dyDescent="0.25">
      <c r="A44">
        <v>26</v>
      </c>
      <c r="B44" s="93">
        <v>602000</v>
      </c>
      <c r="C44" s="83" t="s">
        <v>336</v>
      </c>
      <c r="D44" s="57" t="s">
        <v>29</v>
      </c>
      <c r="E44" s="87">
        <v>133520.03</v>
      </c>
      <c r="F44" s="87">
        <v>34500.6</v>
      </c>
      <c r="G44" s="91">
        <f t="shared" si="0"/>
        <v>168020.63</v>
      </c>
      <c r="H44" s="91">
        <f t="shared" si="1"/>
        <v>25203.094499999999</v>
      </c>
    </row>
    <row r="45" spans="1:8" ht="15" x14ac:dyDescent="0.25">
      <c r="A45">
        <v>27</v>
      </c>
      <c r="B45" s="93">
        <v>701000</v>
      </c>
      <c r="C45" s="94" t="s">
        <v>337</v>
      </c>
      <c r="D45" s="57" t="s">
        <v>30</v>
      </c>
      <c r="E45" s="87">
        <v>139878.24</v>
      </c>
      <c r="F45" s="87">
        <v>13674.27</v>
      </c>
      <c r="G45" s="91">
        <f t="shared" si="0"/>
        <v>153552.50999999998</v>
      </c>
      <c r="H45" s="91">
        <f t="shared" si="1"/>
        <v>23032.876499999995</v>
      </c>
    </row>
    <row r="46" spans="1:8" ht="15" x14ac:dyDescent="0.25">
      <c r="A46">
        <v>28</v>
      </c>
      <c r="B46" s="93">
        <v>801000</v>
      </c>
      <c r="C46" s="94" t="s">
        <v>338</v>
      </c>
      <c r="D46" s="57" t="s">
        <v>31</v>
      </c>
      <c r="E46" s="87">
        <v>733520.27</v>
      </c>
      <c r="F46" s="87">
        <v>23411.87</v>
      </c>
      <c r="G46" s="91">
        <f t="shared" si="0"/>
        <v>756932.14</v>
      </c>
      <c r="H46" s="91">
        <f t="shared" si="1"/>
        <v>113539.821</v>
      </c>
    </row>
    <row r="47" spans="1:8" ht="15" x14ac:dyDescent="0.25">
      <c r="A47">
        <v>29</v>
      </c>
      <c r="B47" s="93">
        <v>802000</v>
      </c>
      <c r="C47" s="94" t="s">
        <v>339</v>
      </c>
      <c r="D47" s="57" t="s">
        <v>32</v>
      </c>
      <c r="E47" s="87">
        <v>167617.94</v>
      </c>
      <c r="F47" s="87">
        <v>9178.1200000000008</v>
      </c>
      <c r="G47" s="91">
        <f t="shared" si="0"/>
        <v>176796.06</v>
      </c>
      <c r="H47" s="91">
        <f t="shared" si="1"/>
        <v>26519.409</v>
      </c>
    </row>
    <row r="48" spans="1:8" ht="15" x14ac:dyDescent="0.25">
      <c r="A48">
        <v>30</v>
      </c>
      <c r="B48" s="93">
        <v>803000</v>
      </c>
      <c r="C48" s="83" t="s">
        <v>340</v>
      </c>
      <c r="D48" s="57" t="s">
        <v>33</v>
      </c>
      <c r="E48" s="87">
        <v>447820.22</v>
      </c>
      <c r="F48" s="87">
        <v>16232.32</v>
      </c>
      <c r="G48" s="91">
        <f t="shared" si="0"/>
        <v>464052.54</v>
      </c>
      <c r="H48" s="91">
        <f t="shared" si="1"/>
        <v>69607.880999999994</v>
      </c>
    </row>
    <row r="49" spans="1:8" ht="15" x14ac:dyDescent="0.25">
      <c r="A49">
        <v>31</v>
      </c>
      <c r="B49" s="93">
        <v>901000</v>
      </c>
      <c r="C49" s="83" t="s">
        <v>341</v>
      </c>
      <c r="D49" s="57" t="s">
        <v>34</v>
      </c>
      <c r="E49" s="87">
        <v>187438.32</v>
      </c>
      <c r="F49" s="87">
        <v>6338.14</v>
      </c>
      <c r="G49" s="91">
        <f t="shared" si="0"/>
        <v>193776.46000000002</v>
      </c>
      <c r="H49" s="91">
        <f t="shared" si="1"/>
        <v>29066.469000000001</v>
      </c>
    </row>
    <row r="50" spans="1:8" ht="15" x14ac:dyDescent="0.25">
      <c r="A50">
        <v>32</v>
      </c>
      <c r="B50" s="93">
        <v>903000</v>
      </c>
      <c r="C50" s="83" t="s">
        <v>342</v>
      </c>
      <c r="D50" s="57" t="s">
        <v>35</v>
      </c>
      <c r="E50" s="87">
        <v>370918.31</v>
      </c>
      <c r="F50" s="87">
        <v>38583.08</v>
      </c>
      <c r="G50" s="91">
        <f t="shared" si="0"/>
        <v>409501.39</v>
      </c>
      <c r="H50" s="91">
        <f t="shared" si="1"/>
        <v>61425.208500000001</v>
      </c>
    </row>
    <row r="51" spans="1:8" ht="15" x14ac:dyDescent="0.25">
      <c r="A51">
        <v>33</v>
      </c>
      <c r="B51" s="57">
        <v>1002000</v>
      </c>
      <c r="C51" s="94" t="s">
        <v>343</v>
      </c>
      <c r="D51" s="57" t="s">
        <v>36</v>
      </c>
      <c r="E51" s="87">
        <v>130503.90000000001</v>
      </c>
      <c r="F51" s="87">
        <v>31312.2</v>
      </c>
      <c r="G51" s="91">
        <f t="shared" si="0"/>
        <v>161816.1</v>
      </c>
      <c r="H51" s="91">
        <f t="shared" si="1"/>
        <v>24272.415000000001</v>
      </c>
    </row>
    <row r="52" spans="1:8" ht="15" x14ac:dyDescent="0.25">
      <c r="A52">
        <v>34</v>
      </c>
      <c r="B52" s="57">
        <v>1003000</v>
      </c>
      <c r="C52" s="94" t="s">
        <v>344</v>
      </c>
      <c r="D52" s="57" t="s">
        <v>37</v>
      </c>
      <c r="E52" s="87">
        <v>329999.02</v>
      </c>
      <c r="F52" s="87">
        <v>8342.85</v>
      </c>
      <c r="G52" s="91">
        <f t="shared" si="0"/>
        <v>338341.87</v>
      </c>
      <c r="H52" s="91">
        <f t="shared" si="1"/>
        <v>50751.280500000001</v>
      </c>
    </row>
    <row r="53" spans="1:8" ht="15" x14ac:dyDescent="0.25">
      <c r="A53">
        <v>35</v>
      </c>
      <c r="B53" s="57">
        <v>1101000</v>
      </c>
      <c r="C53" s="94" t="s">
        <v>345</v>
      </c>
      <c r="D53" s="57" t="s">
        <v>38</v>
      </c>
      <c r="E53" s="87">
        <v>555425.33000000007</v>
      </c>
      <c r="F53" s="87">
        <v>29116.9</v>
      </c>
      <c r="G53" s="91">
        <f t="shared" si="0"/>
        <v>584542.2300000001</v>
      </c>
      <c r="H53" s="91">
        <f t="shared" si="1"/>
        <v>87681.334500000012</v>
      </c>
    </row>
    <row r="54" spans="1:8" ht="15" x14ac:dyDescent="0.25">
      <c r="A54">
        <v>36</v>
      </c>
      <c r="B54" s="57">
        <v>1104000</v>
      </c>
      <c r="C54" s="83" t="s">
        <v>346</v>
      </c>
      <c r="D54" s="57" t="s">
        <v>39</v>
      </c>
      <c r="E54" s="87">
        <v>206380.46000000002</v>
      </c>
      <c r="F54" s="87">
        <v>12954.45</v>
      </c>
      <c r="G54" s="91">
        <f t="shared" si="0"/>
        <v>219334.91000000003</v>
      </c>
      <c r="H54" s="91">
        <f t="shared" si="1"/>
        <v>32900.236500000006</v>
      </c>
    </row>
    <row r="55" spans="1:8" ht="15" x14ac:dyDescent="0.25">
      <c r="A55">
        <v>37</v>
      </c>
      <c r="B55" s="57">
        <v>1106000</v>
      </c>
      <c r="C55" s="94" t="s">
        <v>347</v>
      </c>
      <c r="D55" s="57" t="s">
        <v>40</v>
      </c>
      <c r="E55" s="87">
        <v>372907.64</v>
      </c>
      <c r="F55" s="87">
        <v>6874.41</v>
      </c>
      <c r="G55" s="91">
        <f t="shared" si="0"/>
        <v>379782.05</v>
      </c>
      <c r="H55" s="91">
        <f t="shared" si="1"/>
        <v>56967.307499999995</v>
      </c>
    </row>
    <row r="56" spans="1:8" ht="15" x14ac:dyDescent="0.25">
      <c r="A56">
        <v>38</v>
      </c>
      <c r="B56" s="57">
        <v>1201000</v>
      </c>
      <c r="C56" s="94" t="s">
        <v>348</v>
      </c>
      <c r="D56" s="57" t="s">
        <v>41</v>
      </c>
      <c r="E56" s="87">
        <v>234457.86</v>
      </c>
      <c r="F56" s="87">
        <v>6691.53</v>
      </c>
      <c r="G56" s="91">
        <f t="shared" si="0"/>
        <v>241149.38999999998</v>
      </c>
      <c r="H56" s="91">
        <f t="shared" si="1"/>
        <v>36172.408499999998</v>
      </c>
    </row>
    <row r="57" spans="1:8" ht="15" x14ac:dyDescent="0.25">
      <c r="A57">
        <v>39</v>
      </c>
      <c r="B57" s="57">
        <v>1202000</v>
      </c>
      <c r="C57" s="94" t="s">
        <v>349</v>
      </c>
      <c r="D57" s="57" t="s">
        <v>42</v>
      </c>
      <c r="E57" s="87">
        <v>284139.90000000002</v>
      </c>
      <c r="F57" s="87">
        <v>17383.63</v>
      </c>
      <c r="G57" s="91">
        <f t="shared" si="0"/>
        <v>301523.53000000003</v>
      </c>
      <c r="H57" s="91">
        <f t="shared" si="1"/>
        <v>45228.529500000004</v>
      </c>
    </row>
    <row r="58" spans="1:8" ht="15" x14ac:dyDescent="0.25">
      <c r="A58">
        <v>40</v>
      </c>
      <c r="B58" s="57">
        <v>1203000</v>
      </c>
      <c r="C58" s="83" t="s">
        <v>350</v>
      </c>
      <c r="D58" s="57" t="s">
        <v>43</v>
      </c>
      <c r="E58" s="87">
        <v>122330.43000000001</v>
      </c>
      <c r="F58" s="87">
        <v>8020.13</v>
      </c>
      <c r="G58" s="91">
        <f t="shared" si="0"/>
        <v>130350.56000000001</v>
      </c>
      <c r="H58" s="91">
        <f t="shared" si="1"/>
        <v>19552.584000000003</v>
      </c>
    </row>
    <row r="59" spans="1:8" ht="15" x14ac:dyDescent="0.25">
      <c r="A59">
        <v>41</v>
      </c>
      <c r="B59" s="57">
        <v>1204000</v>
      </c>
      <c r="C59" s="94" t="s">
        <v>351</v>
      </c>
      <c r="D59" s="57" t="s">
        <v>247</v>
      </c>
      <c r="E59" s="87">
        <v>455540.02</v>
      </c>
      <c r="F59" s="87">
        <v>2621.51</v>
      </c>
      <c r="G59" s="91">
        <f t="shared" si="0"/>
        <v>458161.53</v>
      </c>
      <c r="H59" s="91">
        <f t="shared" si="1"/>
        <v>68724.229500000001</v>
      </c>
    </row>
    <row r="60" spans="1:8" ht="15" x14ac:dyDescent="0.25">
      <c r="A60">
        <v>42</v>
      </c>
      <c r="B60" s="57">
        <v>1304000</v>
      </c>
      <c r="C60" s="83" t="s">
        <v>352</v>
      </c>
      <c r="D60" s="57" t="s">
        <v>44</v>
      </c>
      <c r="E60" s="87">
        <v>264448.53000000003</v>
      </c>
      <c r="F60" s="87">
        <v>5230.8100000000004</v>
      </c>
      <c r="G60" s="91">
        <f t="shared" si="0"/>
        <v>269679.34000000003</v>
      </c>
      <c r="H60" s="91">
        <f t="shared" si="1"/>
        <v>40451.901000000005</v>
      </c>
    </row>
    <row r="61" spans="1:8" ht="15" x14ac:dyDescent="0.25">
      <c r="A61">
        <v>43</v>
      </c>
      <c r="B61" s="57">
        <v>1305000</v>
      </c>
      <c r="C61" s="83" t="s">
        <v>353</v>
      </c>
      <c r="D61" s="57" t="s">
        <v>45</v>
      </c>
      <c r="E61" s="87">
        <v>177034.11</v>
      </c>
      <c r="F61" s="87">
        <v>17322.54</v>
      </c>
      <c r="G61" s="91">
        <f t="shared" si="0"/>
        <v>194356.65</v>
      </c>
      <c r="H61" s="91">
        <f t="shared" si="1"/>
        <v>29153.497499999998</v>
      </c>
    </row>
    <row r="62" spans="1:8" ht="15" x14ac:dyDescent="0.25">
      <c r="A62">
        <v>44</v>
      </c>
      <c r="B62" s="52">
        <v>1402000</v>
      </c>
      <c r="C62" s="85" t="s">
        <v>354</v>
      </c>
      <c r="D62" s="52" t="s">
        <v>46</v>
      </c>
      <c r="E62" s="105">
        <v>224580.34</v>
      </c>
      <c r="F62" s="105">
        <v>62347.28</v>
      </c>
      <c r="G62" s="106">
        <f t="shared" si="0"/>
        <v>286927.62</v>
      </c>
      <c r="H62" s="106">
        <f t="shared" si="1"/>
        <v>43039.142999999996</v>
      </c>
    </row>
    <row r="63" spans="1:8" ht="15" x14ac:dyDescent="0.25">
      <c r="A63">
        <v>45</v>
      </c>
      <c r="B63" s="57">
        <v>1408000</v>
      </c>
      <c r="C63" s="94" t="s">
        <v>355</v>
      </c>
      <c r="D63" s="57" t="s">
        <v>47</v>
      </c>
      <c r="E63" s="87">
        <v>217964.99</v>
      </c>
      <c r="F63" s="87">
        <v>23695.07</v>
      </c>
      <c r="G63" s="91">
        <f t="shared" si="0"/>
        <v>241660.06</v>
      </c>
      <c r="H63" s="91">
        <f t="shared" si="1"/>
        <v>36249.008999999998</v>
      </c>
    </row>
    <row r="64" spans="1:8" ht="15" x14ac:dyDescent="0.25">
      <c r="A64">
        <v>46</v>
      </c>
      <c r="B64" s="57">
        <v>1503000</v>
      </c>
      <c r="C64" s="94" t="s">
        <v>356</v>
      </c>
      <c r="D64" s="57" t="s">
        <v>48</v>
      </c>
      <c r="E64" s="87">
        <v>838590.80999999994</v>
      </c>
      <c r="F64" s="87">
        <v>3135.69</v>
      </c>
      <c r="G64" s="91">
        <f t="shared" si="0"/>
        <v>841726.49999999988</v>
      </c>
      <c r="H64" s="91">
        <f t="shared" si="1"/>
        <v>126258.97499999998</v>
      </c>
    </row>
    <row r="65" spans="1:8" ht="15" x14ac:dyDescent="0.25">
      <c r="A65">
        <v>47</v>
      </c>
      <c r="B65" s="57">
        <v>1505000</v>
      </c>
      <c r="C65" s="83" t="s">
        <v>357</v>
      </c>
      <c r="D65" s="57" t="s">
        <v>49</v>
      </c>
      <c r="E65" s="87">
        <v>305083.15999999997</v>
      </c>
      <c r="F65" s="87">
        <v>4127.6899999999996</v>
      </c>
      <c r="G65" s="91">
        <f t="shared" si="0"/>
        <v>309210.84999999998</v>
      </c>
      <c r="H65" s="91">
        <f t="shared" si="1"/>
        <v>46381.627499999995</v>
      </c>
    </row>
    <row r="66" spans="1:8" ht="15" x14ac:dyDescent="0.25">
      <c r="A66">
        <v>48</v>
      </c>
      <c r="B66" s="57">
        <v>1507000</v>
      </c>
      <c r="C66" s="94" t="s">
        <v>358</v>
      </c>
      <c r="D66" s="57" t="s">
        <v>50</v>
      </c>
      <c r="E66" s="87">
        <v>121006.91</v>
      </c>
      <c r="F66" s="87">
        <v>39391.72</v>
      </c>
      <c r="G66" s="91">
        <f t="shared" si="0"/>
        <v>160398.63</v>
      </c>
      <c r="H66" s="91">
        <f t="shared" si="1"/>
        <v>24059.7945</v>
      </c>
    </row>
    <row r="67" spans="1:8" ht="15" x14ac:dyDescent="0.25">
      <c r="A67">
        <v>49</v>
      </c>
      <c r="B67" s="57">
        <v>1601000</v>
      </c>
      <c r="C67" s="94" t="s">
        <v>359</v>
      </c>
      <c r="D67" s="57" t="s">
        <v>51</v>
      </c>
      <c r="E67" s="87">
        <v>132304.82</v>
      </c>
      <c r="F67" s="87">
        <v>8060.58</v>
      </c>
      <c r="G67" s="91">
        <f t="shared" si="0"/>
        <v>140365.4</v>
      </c>
      <c r="H67" s="91">
        <f t="shared" si="1"/>
        <v>21054.809999999998</v>
      </c>
    </row>
    <row r="68" spans="1:8" ht="15" x14ac:dyDescent="0.25">
      <c r="A68">
        <v>50</v>
      </c>
      <c r="B68" s="57">
        <v>1602000</v>
      </c>
      <c r="C68" s="94" t="s">
        <v>360</v>
      </c>
      <c r="D68" s="57" t="s">
        <v>279</v>
      </c>
      <c r="E68" s="87">
        <v>778866.04</v>
      </c>
      <c r="F68" s="87">
        <v>14719.31</v>
      </c>
      <c r="G68" s="91">
        <f t="shared" si="0"/>
        <v>793585.35000000009</v>
      </c>
      <c r="H68" s="91">
        <f t="shared" si="1"/>
        <v>119037.80250000001</v>
      </c>
    </row>
    <row r="69" spans="1:8" ht="15" x14ac:dyDescent="0.25">
      <c r="A69">
        <v>51</v>
      </c>
      <c r="B69" s="57">
        <v>1603000</v>
      </c>
      <c r="C69" s="94" t="s">
        <v>361</v>
      </c>
      <c r="D69" s="57" t="s">
        <v>52</v>
      </c>
      <c r="E69" s="87">
        <v>204574.06</v>
      </c>
      <c r="F69" s="87">
        <v>17002.62</v>
      </c>
      <c r="G69" s="91">
        <f t="shared" si="0"/>
        <v>221576.68</v>
      </c>
      <c r="H69" s="91">
        <f t="shared" si="1"/>
        <v>33236.502</v>
      </c>
    </row>
    <row r="70" spans="1:8" ht="15" x14ac:dyDescent="0.25">
      <c r="A70">
        <v>52</v>
      </c>
      <c r="B70" s="57">
        <v>1605000</v>
      </c>
      <c r="C70" s="94" t="s">
        <v>362</v>
      </c>
      <c r="D70" s="57" t="s">
        <v>53</v>
      </c>
      <c r="E70" s="87">
        <v>564116.37</v>
      </c>
      <c r="F70" s="87">
        <v>12643.67</v>
      </c>
      <c r="G70" s="91">
        <f t="shared" si="0"/>
        <v>576760.04</v>
      </c>
      <c r="H70" s="91">
        <f t="shared" si="1"/>
        <v>86514.006000000008</v>
      </c>
    </row>
    <row r="71" spans="1:8" ht="15" x14ac:dyDescent="0.25">
      <c r="A71">
        <v>53</v>
      </c>
      <c r="B71" s="57">
        <v>1608000</v>
      </c>
      <c r="C71" s="83" t="s">
        <v>363</v>
      </c>
      <c r="D71" s="57" t="s">
        <v>54</v>
      </c>
      <c r="E71" s="87">
        <v>647841.84</v>
      </c>
      <c r="F71" s="87">
        <v>60279.32</v>
      </c>
      <c r="G71" s="91">
        <f t="shared" si="0"/>
        <v>708121.15999999992</v>
      </c>
      <c r="H71" s="91">
        <f t="shared" si="1"/>
        <v>106218.17399999998</v>
      </c>
    </row>
    <row r="72" spans="1:8" ht="15" x14ac:dyDescent="0.25">
      <c r="A72">
        <v>54</v>
      </c>
      <c r="B72" s="57">
        <v>1611000</v>
      </c>
      <c r="C72" s="83" t="s">
        <v>364</v>
      </c>
      <c r="D72" s="57" t="s">
        <v>55</v>
      </c>
      <c r="E72" s="87">
        <v>232465.13999999998</v>
      </c>
      <c r="F72" s="87">
        <v>27891.25</v>
      </c>
      <c r="G72" s="91">
        <f t="shared" si="0"/>
        <v>260356.38999999998</v>
      </c>
      <c r="H72" s="91">
        <f t="shared" si="1"/>
        <v>39053.458499999993</v>
      </c>
    </row>
    <row r="73" spans="1:8" ht="15" x14ac:dyDescent="0.25">
      <c r="A73">
        <v>55</v>
      </c>
      <c r="B73" s="57">
        <v>1612000</v>
      </c>
      <c r="C73" s="96" t="s">
        <v>365</v>
      </c>
      <c r="D73" s="57" t="s">
        <v>56</v>
      </c>
      <c r="E73" s="87">
        <v>1968239.3399999999</v>
      </c>
      <c r="F73" s="87">
        <v>17476.939999999999</v>
      </c>
      <c r="G73" s="91">
        <f t="shared" si="0"/>
        <v>1985716.2799999998</v>
      </c>
      <c r="H73" s="91">
        <f t="shared" si="1"/>
        <v>297857.44199999998</v>
      </c>
    </row>
    <row r="74" spans="1:8" ht="15" x14ac:dyDescent="0.25">
      <c r="A74">
        <v>56</v>
      </c>
      <c r="B74" s="57">
        <v>1613000</v>
      </c>
      <c r="C74" s="94" t="s">
        <v>366</v>
      </c>
      <c r="D74" s="57" t="s">
        <v>57</v>
      </c>
      <c r="E74" s="87">
        <v>1002012.49</v>
      </c>
      <c r="F74" s="87">
        <v>7541.4</v>
      </c>
      <c r="G74" s="91">
        <f t="shared" si="0"/>
        <v>1009553.89</v>
      </c>
      <c r="H74" s="91">
        <f t="shared" si="1"/>
        <v>151433.08350000001</v>
      </c>
    </row>
    <row r="75" spans="1:8" ht="15" x14ac:dyDescent="0.25">
      <c r="A75">
        <v>57</v>
      </c>
      <c r="B75" s="57">
        <v>1701000</v>
      </c>
      <c r="C75" s="94" t="s">
        <v>367</v>
      </c>
      <c r="D75" s="57" t="s">
        <v>58</v>
      </c>
      <c r="E75" s="87">
        <v>603621.85</v>
      </c>
      <c r="F75" s="87">
        <v>32863.599999999999</v>
      </c>
      <c r="G75" s="91">
        <f t="shared" si="0"/>
        <v>636485.44999999995</v>
      </c>
      <c r="H75" s="91">
        <f t="shared" si="1"/>
        <v>95472.81749999999</v>
      </c>
    </row>
    <row r="76" spans="1:8" ht="15" x14ac:dyDescent="0.25">
      <c r="A76">
        <v>58</v>
      </c>
      <c r="B76" s="57">
        <v>1702000</v>
      </c>
      <c r="C76" s="94" t="s">
        <v>368</v>
      </c>
      <c r="D76" s="57" t="s">
        <v>59</v>
      </c>
      <c r="E76" s="87">
        <v>206805.68</v>
      </c>
      <c r="F76" s="87">
        <v>8739.83</v>
      </c>
      <c r="G76" s="91">
        <f t="shared" si="0"/>
        <v>215545.50999999998</v>
      </c>
      <c r="H76" s="91">
        <f t="shared" si="1"/>
        <v>32331.826499999996</v>
      </c>
    </row>
    <row r="77" spans="1:8" ht="15" x14ac:dyDescent="0.25">
      <c r="A77">
        <v>59</v>
      </c>
      <c r="B77" s="57">
        <v>1703000</v>
      </c>
      <c r="C77" s="83" t="s">
        <v>369</v>
      </c>
      <c r="D77" s="57" t="s">
        <v>60</v>
      </c>
      <c r="E77" s="87">
        <v>1104305.3400000001</v>
      </c>
      <c r="F77" s="87">
        <v>3820.39</v>
      </c>
      <c r="G77" s="91">
        <f t="shared" si="0"/>
        <v>1108125.73</v>
      </c>
      <c r="H77" s="91">
        <f t="shared" si="1"/>
        <v>166218.85949999999</v>
      </c>
    </row>
    <row r="78" spans="1:8" ht="15" x14ac:dyDescent="0.25">
      <c r="A78">
        <v>60</v>
      </c>
      <c r="B78" s="57">
        <v>1704000</v>
      </c>
      <c r="C78" s="94" t="s">
        <v>370</v>
      </c>
      <c r="D78" s="57" t="s">
        <v>61</v>
      </c>
      <c r="E78" s="87">
        <v>225413.46000000002</v>
      </c>
      <c r="F78" s="87">
        <v>7572.94</v>
      </c>
      <c r="G78" s="91">
        <f t="shared" si="0"/>
        <v>232986.40000000002</v>
      </c>
      <c r="H78" s="91">
        <f t="shared" si="1"/>
        <v>34947.96</v>
      </c>
    </row>
    <row r="79" spans="1:8" ht="15" x14ac:dyDescent="0.25">
      <c r="A79">
        <v>61</v>
      </c>
      <c r="B79" s="57">
        <v>1705000</v>
      </c>
      <c r="C79" s="94" t="s">
        <v>371</v>
      </c>
      <c r="D79" s="57" t="s">
        <v>62</v>
      </c>
      <c r="E79" s="87">
        <v>197917.89</v>
      </c>
      <c r="F79" s="87">
        <v>64239.72</v>
      </c>
      <c r="G79" s="91">
        <f t="shared" si="0"/>
        <v>262157.61</v>
      </c>
      <c r="H79" s="91">
        <f t="shared" si="1"/>
        <v>39323.641499999998</v>
      </c>
    </row>
    <row r="80" spans="1:8" ht="15" x14ac:dyDescent="0.25">
      <c r="A80">
        <v>62</v>
      </c>
      <c r="B80" s="57">
        <v>1802000</v>
      </c>
      <c r="C80" s="83" t="s">
        <v>372</v>
      </c>
      <c r="D80" s="57" t="s">
        <v>63</v>
      </c>
      <c r="E80" s="87">
        <v>154103.67000000001</v>
      </c>
      <c r="F80" s="87">
        <v>6200.87</v>
      </c>
      <c r="G80" s="91">
        <f t="shared" si="0"/>
        <v>160304.54</v>
      </c>
      <c r="H80" s="91">
        <f t="shared" si="1"/>
        <v>24045.681</v>
      </c>
    </row>
    <row r="81" spans="1:8" ht="15" x14ac:dyDescent="0.25">
      <c r="A81">
        <v>63</v>
      </c>
      <c r="B81" s="57">
        <v>1803000</v>
      </c>
      <c r="C81" s="83" t="s">
        <v>373</v>
      </c>
      <c r="D81" s="57" t="s">
        <v>64</v>
      </c>
      <c r="E81" s="87">
        <v>1598068.54</v>
      </c>
      <c r="F81" s="87">
        <v>111020.72</v>
      </c>
      <c r="G81" s="91">
        <f t="shared" si="0"/>
        <v>1709089.26</v>
      </c>
      <c r="H81" s="91">
        <f t="shared" si="1"/>
        <v>256363.389</v>
      </c>
    </row>
    <row r="82" spans="1:8" ht="15" x14ac:dyDescent="0.25">
      <c r="A82">
        <v>64</v>
      </c>
      <c r="B82" s="57">
        <v>1804000</v>
      </c>
      <c r="C82" s="94" t="s">
        <v>374</v>
      </c>
      <c r="D82" s="57" t="s">
        <v>65</v>
      </c>
      <c r="E82" s="87">
        <v>150620.19999999998</v>
      </c>
      <c r="F82" s="87">
        <v>44667.05</v>
      </c>
      <c r="G82" s="91">
        <f t="shared" si="0"/>
        <v>195287.25</v>
      </c>
      <c r="H82" s="91">
        <f t="shared" si="1"/>
        <v>29293.087499999998</v>
      </c>
    </row>
    <row r="83" spans="1:8" ht="15" x14ac:dyDescent="0.25">
      <c r="A83">
        <v>65</v>
      </c>
      <c r="B83" s="57">
        <v>1901000</v>
      </c>
      <c r="C83" s="83" t="s">
        <v>375</v>
      </c>
      <c r="D83" s="57" t="s">
        <v>66</v>
      </c>
      <c r="E83" s="87">
        <v>2306278</v>
      </c>
      <c r="F83" s="87">
        <v>3715.43</v>
      </c>
      <c r="G83" s="91">
        <f t="shared" si="0"/>
        <v>2309993.4300000002</v>
      </c>
      <c r="H83" s="91">
        <f t="shared" si="1"/>
        <v>346499.01449999999</v>
      </c>
    </row>
    <row r="84" spans="1:8" ht="15" x14ac:dyDescent="0.25">
      <c r="A84">
        <v>66</v>
      </c>
      <c r="B84" s="57">
        <v>1905000</v>
      </c>
      <c r="C84" s="83" t="s">
        <v>376</v>
      </c>
      <c r="D84" s="57" t="s">
        <v>67</v>
      </c>
      <c r="E84" s="87">
        <v>1480379.79</v>
      </c>
      <c r="F84" s="87">
        <v>28689.84</v>
      </c>
      <c r="G84" s="91">
        <f t="shared" ref="G84:G147" si="2">SUM(E84:F84)</f>
        <v>1509069.6300000001</v>
      </c>
      <c r="H84" s="91">
        <f t="shared" ref="H84:H147" si="3">G84*15%</f>
        <v>226360.44450000001</v>
      </c>
    </row>
    <row r="85" spans="1:8" ht="15" x14ac:dyDescent="0.25">
      <c r="A85">
        <v>67</v>
      </c>
      <c r="B85" s="57">
        <v>2002000</v>
      </c>
      <c r="C85" s="83" t="s">
        <v>377</v>
      </c>
      <c r="D85" s="57" t="s">
        <v>68</v>
      </c>
      <c r="E85" s="87">
        <v>223434.86999999997</v>
      </c>
      <c r="F85" s="87">
        <v>18649.57</v>
      </c>
      <c r="G85" s="91">
        <f t="shared" si="2"/>
        <v>242084.43999999997</v>
      </c>
      <c r="H85" s="91">
        <f t="shared" si="3"/>
        <v>36312.665999999997</v>
      </c>
    </row>
    <row r="86" spans="1:8" ht="15" x14ac:dyDescent="0.25">
      <c r="A86">
        <v>68</v>
      </c>
      <c r="B86" s="57">
        <v>2104000</v>
      </c>
      <c r="C86" s="83" t="s">
        <v>378</v>
      </c>
      <c r="D86" s="57" t="s">
        <v>69</v>
      </c>
      <c r="E86" s="87">
        <v>910476.91999999993</v>
      </c>
      <c r="F86" s="87">
        <v>50275.16</v>
      </c>
      <c r="G86" s="91">
        <f t="shared" si="2"/>
        <v>960752.08</v>
      </c>
      <c r="H86" s="91">
        <f t="shared" si="3"/>
        <v>144112.81199999998</v>
      </c>
    </row>
    <row r="87" spans="1:8" ht="15" x14ac:dyDescent="0.25">
      <c r="A87">
        <v>69</v>
      </c>
      <c r="B87" s="57">
        <v>2105000</v>
      </c>
      <c r="C87" s="94" t="s">
        <v>379</v>
      </c>
      <c r="D87" s="57" t="s">
        <v>70</v>
      </c>
      <c r="E87" s="87">
        <v>267249.45</v>
      </c>
      <c r="F87" s="87">
        <v>25358.93</v>
      </c>
      <c r="G87" s="91">
        <f t="shared" si="2"/>
        <v>292608.38</v>
      </c>
      <c r="H87" s="91">
        <f t="shared" si="3"/>
        <v>43891.256999999998</v>
      </c>
    </row>
    <row r="88" spans="1:8" ht="15" x14ac:dyDescent="0.25">
      <c r="A88">
        <v>70</v>
      </c>
      <c r="B88" s="57">
        <v>2202000</v>
      </c>
      <c r="C88" s="94" t="s">
        <v>380</v>
      </c>
      <c r="D88" s="57" t="s">
        <v>71</v>
      </c>
      <c r="E88" s="87">
        <v>388250.11999999994</v>
      </c>
      <c r="F88" s="87">
        <v>36851.24</v>
      </c>
      <c r="G88" s="91">
        <f t="shared" si="2"/>
        <v>425101.35999999993</v>
      </c>
      <c r="H88" s="91">
        <f t="shared" si="3"/>
        <v>63765.203999999983</v>
      </c>
    </row>
    <row r="89" spans="1:8" ht="15" x14ac:dyDescent="0.25">
      <c r="A89">
        <v>71</v>
      </c>
      <c r="B89" s="57">
        <v>2203000</v>
      </c>
      <c r="C89" s="83" t="s">
        <v>381</v>
      </c>
      <c r="D89" s="57" t="s">
        <v>72</v>
      </c>
      <c r="E89" s="87">
        <v>384183.28</v>
      </c>
      <c r="F89" s="87">
        <v>77481.56</v>
      </c>
      <c r="G89" s="91">
        <f t="shared" si="2"/>
        <v>461664.84</v>
      </c>
      <c r="H89" s="91">
        <f t="shared" si="3"/>
        <v>69249.725999999995</v>
      </c>
    </row>
    <row r="90" spans="1:8" ht="15" x14ac:dyDescent="0.25">
      <c r="A90">
        <v>72</v>
      </c>
      <c r="B90" s="57">
        <v>2301000</v>
      </c>
      <c r="C90" s="94" t="s">
        <v>382</v>
      </c>
      <c r="D90" s="57" t="s">
        <v>73</v>
      </c>
      <c r="E90" s="87">
        <v>346234.16</v>
      </c>
      <c r="F90" s="87">
        <v>106018.8</v>
      </c>
      <c r="G90" s="91">
        <f t="shared" si="2"/>
        <v>452252.95999999996</v>
      </c>
      <c r="H90" s="91">
        <f t="shared" si="3"/>
        <v>67837.943999999989</v>
      </c>
    </row>
    <row r="91" spans="1:8" ht="15" x14ac:dyDescent="0.25">
      <c r="A91">
        <v>73</v>
      </c>
      <c r="B91" s="57">
        <v>2303000</v>
      </c>
      <c r="C91" s="94" t="s">
        <v>383</v>
      </c>
      <c r="D91" s="57" t="s">
        <v>74</v>
      </c>
      <c r="E91" s="87">
        <v>439196.65</v>
      </c>
      <c r="F91" s="87">
        <v>36190.1</v>
      </c>
      <c r="G91" s="91">
        <f t="shared" si="2"/>
        <v>475386.75</v>
      </c>
      <c r="H91" s="91">
        <f t="shared" si="3"/>
        <v>71308.012499999997</v>
      </c>
    </row>
    <row r="92" spans="1:8" ht="15" x14ac:dyDescent="0.25">
      <c r="A92">
        <v>74</v>
      </c>
      <c r="B92" s="57">
        <v>2304000</v>
      </c>
      <c r="C92" s="94" t="s">
        <v>384</v>
      </c>
      <c r="D92" s="57" t="s">
        <v>75</v>
      </c>
      <c r="E92" s="87">
        <v>2698752.5799999996</v>
      </c>
      <c r="F92" s="87">
        <v>4709.2700000000004</v>
      </c>
      <c r="G92" s="91">
        <f t="shared" si="2"/>
        <v>2703461.8499999996</v>
      </c>
      <c r="H92" s="91">
        <f t="shared" si="3"/>
        <v>405519.27749999991</v>
      </c>
    </row>
    <row r="93" spans="1:8" ht="15" x14ac:dyDescent="0.25">
      <c r="A93">
        <v>75</v>
      </c>
      <c r="B93" s="57">
        <v>2305000</v>
      </c>
      <c r="C93" s="94" t="s">
        <v>385</v>
      </c>
      <c r="D93" s="57" t="s">
        <v>76</v>
      </c>
      <c r="E93" s="87">
        <v>888393.69000000006</v>
      </c>
      <c r="F93" s="87">
        <v>7079.2</v>
      </c>
      <c r="G93" s="91">
        <f t="shared" si="2"/>
        <v>895472.89</v>
      </c>
      <c r="H93" s="91">
        <f t="shared" si="3"/>
        <v>134320.93349999998</v>
      </c>
    </row>
    <row r="94" spans="1:8" ht="15" x14ac:dyDescent="0.25">
      <c r="A94">
        <v>76</v>
      </c>
      <c r="B94" s="57">
        <v>2306000</v>
      </c>
      <c r="C94" s="83" t="s">
        <v>386</v>
      </c>
      <c r="D94" s="57" t="s">
        <v>77</v>
      </c>
      <c r="E94" s="87">
        <v>94840.78</v>
      </c>
      <c r="F94" s="87">
        <v>4988.2700000000004</v>
      </c>
      <c r="G94" s="91">
        <f t="shared" si="2"/>
        <v>99829.05</v>
      </c>
      <c r="H94" s="91">
        <f t="shared" si="3"/>
        <v>14974.3575</v>
      </c>
    </row>
    <row r="95" spans="1:8" ht="15" x14ac:dyDescent="0.25">
      <c r="A95">
        <v>77</v>
      </c>
      <c r="B95" s="57">
        <v>2307000</v>
      </c>
      <c r="C95" s="83" t="s">
        <v>387</v>
      </c>
      <c r="D95" s="57" t="s">
        <v>78</v>
      </c>
      <c r="E95" s="87">
        <v>288825.73000000004</v>
      </c>
      <c r="F95" s="87">
        <v>18653.95</v>
      </c>
      <c r="G95" s="91">
        <f t="shared" si="2"/>
        <v>307479.68000000005</v>
      </c>
      <c r="H95" s="91">
        <f t="shared" si="3"/>
        <v>46121.952000000005</v>
      </c>
    </row>
    <row r="96" spans="1:8" ht="15" x14ac:dyDescent="0.25">
      <c r="A96">
        <v>78</v>
      </c>
      <c r="B96" s="57">
        <v>2402000</v>
      </c>
      <c r="C96" s="94" t="s">
        <v>388</v>
      </c>
      <c r="D96" s="57" t="s">
        <v>79</v>
      </c>
      <c r="E96" s="87">
        <v>130169.39</v>
      </c>
      <c r="F96" s="87">
        <v>12569.65</v>
      </c>
      <c r="G96" s="91">
        <f t="shared" si="2"/>
        <v>142739.04</v>
      </c>
      <c r="H96" s="91">
        <f t="shared" si="3"/>
        <v>21410.856</v>
      </c>
    </row>
    <row r="97" spans="1:8" ht="15" x14ac:dyDescent="0.25">
      <c r="A97">
        <v>79</v>
      </c>
      <c r="B97" s="57">
        <v>2403000</v>
      </c>
      <c r="C97" s="94" t="s">
        <v>389</v>
      </c>
      <c r="D97" s="57" t="s">
        <v>80</v>
      </c>
      <c r="E97" s="87">
        <v>782948.87000000011</v>
      </c>
      <c r="F97" s="87">
        <v>5682.2</v>
      </c>
      <c r="G97" s="91">
        <f t="shared" si="2"/>
        <v>788631.07000000007</v>
      </c>
      <c r="H97" s="91">
        <f t="shared" si="3"/>
        <v>118294.6605</v>
      </c>
    </row>
    <row r="98" spans="1:8" ht="15" x14ac:dyDescent="0.25">
      <c r="A98">
        <v>80</v>
      </c>
      <c r="B98" s="57">
        <v>2404000</v>
      </c>
      <c r="C98" s="94" t="s">
        <v>390</v>
      </c>
      <c r="D98" s="57" t="s">
        <v>81</v>
      </c>
      <c r="E98" s="87">
        <v>210450.66999999998</v>
      </c>
      <c r="F98" s="87">
        <v>22206.31</v>
      </c>
      <c r="G98" s="91">
        <f t="shared" si="2"/>
        <v>232656.97999999998</v>
      </c>
      <c r="H98" s="91">
        <f t="shared" si="3"/>
        <v>34898.546999999999</v>
      </c>
    </row>
    <row r="99" spans="1:8" ht="15" x14ac:dyDescent="0.25">
      <c r="A99">
        <v>81</v>
      </c>
      <c r="B99" s="57">
        <v>2501000</v>
      </c>
      <c r="C99" s="83" t="s">
        <v>391</v>
      </c>
      <c r="D99" s="57" t="s">
        <v>82</v>
      </c>
      <c r="E99" s="87">
        <v>136111.98000000001</v>
      </c>
      <c r="F99" s="87">
        <v>15227.14</v>
      </c>
      <c r="G99" s="91">
        <f t="shared" si="2"/>
        <v>151339.12</v>
      </c>
      <c r="H99" s="91">
        <f t="shared" si="3"/>
        <v>22700.867999999999</v>
      </c>
    </row>
    <row r="100" spans="1:8" ht="15" x14ac:dyDescent="0.25">
      <c r="A100">
        <v>82</v>
      </c>
      <c r="B100" s="57">
        <v>2502000</v>
      </c>
      <c r="C100" s="94" t="s">
        <v>392</v>
      </c>
      <c r="D100" s="57" t="s">
        <v>83</v>
      </c>
      <c r="E100" s="87">
        <v>569962.61</v>
      </c>
      <c r="F100" s="87">
        <v>12380.09</v>
      </c>
      <c r="G100" s="91">
        <f t="shared" si="2"/>
        <v>582342.69999999995</v>
      </c>
      <c r="H100" s="91">
        <f t="shared" si="3"/>
        <v>87351.404999999984</v>
      </c>
    </row>
    <row r="101" spans="1:8" ht="15" x14ac:dyDescent="0.25">
      <c r="A101">
        <v>83</v>
      </c>
      <c r="B101" s="57">
        <v>2503000</v>
      </c>
      <c r="C101" s="94" t="s">
        <v>393</v>
      </c>
      <c r="D101" s="57" t="s">
        <v>84</v>
      </c>
      <c r="E101" s="87">
        <v>165839.16</v>
      </c>
      <c r="F101" s="87">
        <v>6785.97</v>
      </c>
      <c r="G101" s="91">
        <f t="shared" si="2"/>
        <v>172625.13</v>
      </c>
      <c r="H101" s="91">
        <f t="shared" si="3"/>
        <v>25893.769499999999</v>
      </c>
    </row>
    <row r="102" spans="1:8" ht="15" x14ac:dyDescent="0.25">
      <c r="A102">
        <v>84</v>
      </c>
      <c r="B102" s="57">
        <v>2601000</v>
      </c>
      <c r="C102" s="94" t="s">
        <v>394</v>
      </c>
      <c r="D102" s="57" t="s">
        <v>85</v>
      </c>
      <c r="E102" s="87">
        <v>470214.25</v>
      </c>
      <c r="F102" s="87">
        <v>6359.29</v>
      </c>
      <c r="G102" s="91">
        <f t="shared" si="2"/>
        <v>476573.54</v>
      </c>
      <c r="H102" s="91">
        <f t="shared" si="3"/>
        <v>71486.030999999988</v>
      </c>
    </row>
    <row r="103" spans="1:8" ht="15" x14ac:dyDescent="0.25">
      <c r="A103">
        <v>85</v>
      </c>
      <c r="B103" s="57">
        <v>2602000</v>
      </c>
      <c r="C103" s="94" t="s">
        <v>395</v>
      </c>
      <c r="D103" s="57" t="s">
        <v>86</v>
      </c>
      <c r="E103" s="87">
        <v>101605.9</v>
      </c>
      <c r="F103" s="87">
        <v>12709.35</v>
      </c>
      <c r="G103" s="91">
        <f t="shared" si="2"/>
        <v>114315.25</v>
      </c>
      <c r="H103" s="91">
        <f t="shared" si="3"/>
        <v>17147.287499999999</v>
      </c>
    </row>
    <row r="104" spans="1:8" ht="15" x14ac:dyDescent="0.25">
      <c r="A104">
        <v>86</v>
      </c>
      <c r="B104" s="52">
        <v>2603000</v>
      </c>
      <c r="C104" s="84" t="s">
        <v>396</v>
      </c>
      <c r="D104" s="52" t="s">
        <v>87</v>
      </c>
      <c r="E104" s="105">
        <v>190757.79</v>
      </c>
      <c r="F104" s="105">
        <v>33905.839999999997</v>
      </c>
      <c r="G104" s="106">
        <f t="shared" si="2"/>
        <v>224663.63</v>
      </c>
      <c r="H104" s="106">
        <f t="shared" si="3"/>
        <v>33699.544499999996</v>
      </c>
    </row>
    <row r="105" spans="1:8" ht="15" x14ac:dyDescent="0.25">
      <c r="A105">
        <v>87</v>
      </c>
      <c r="B105" s="57">
        <v>2604000</v>
      </c>
      <c r="C105" s="94" t="s">
        <v>397</v>
      </c>
      <c r="D105" s="57" t="s">
        <v>88</v>
      </c>
      <c r="E105" s="87">
        <v>502119.88</v>
      </c>
      <c r="F105" s="87">
        <v>4474.92</v>
      </c>
      <c r="G105" s="91">
        <f t="shared" si="2"/>
        <v>506594.8</v>
      </c>
      <c r="H105" s="91">
        <f t="shared" si="3"/>
        <v>75989.22</v>
      </c>
    </row>
    <row r="106" spans="1:8" ht="15" x14ac:dyDescent="0.25">
      <c r="A106">
        <v>88</v>
      </c>
      <c r="B106" s="57">
        <v>2605000</v>
      </c>
      <c r="C106" s="94" t="s">
        <v>398</v>
      </c>
      <c r="D106" s="57" t="s">
        <v>89</v>
      </c>
      <c r="E106" s="87">
        <v>1366144.19</v>
      </c>
      <c r="F106" s="87">
        <v>30652.49</v>
      </c>
      <c r="G106" s="91">
        <f t="shared" si="2"/>
        <v>1396796.68</v>
      </c>
      <c r="H106" s="91">
        <f t="shared" si="3"/>
        <v>209519.50199999998</v>
      </c>
    </row>
    <row r="107" spans="1:8" ht="15" x14ac:dyDescent="0.25">
      <c r="A107">
        <v>89</v>
      </c>
      <c r="B107" s="57">
        <v>2606000</v>
      </c>
      <c r="C107" s="83" t="s">
        <v>399</v>
      </c>
      <c r="D107" s="57" t="s">
        <v>90</v>
      </c>
      <c r="E107" s="87">
        <v>192312.24</v>
      </c>
      <c r="F107" s="87">
        <v>31115.79</v>
      </c>
      <c r="G107" s="91">
        <f t="shared" si="2"/>
        <v>223428.03</v>
      </c>
      <c r="H107" s="91">
        <f t="shared" si="3"/>
        <v>33514.2045</v>
      </c>
    </row>
    <row r="108" spans="1:8" ht="15" x14ac:dyDescent="0.25">
      <c r="A108">
        <v>90</v>
      </c>
      <c r="B108" s="57">
        <v>2607000</v>
      </c>
      <c r="C108" s="94" t="s">
        <v>400</v>
      </c>
      <c r="D108" s="57" t="s">
        <v>91</v>
      </c>
      <c r="E108" s="87">
        <v>1111618.3899999999</v>
      </c>
      <c r="F108" s="87">
        <v>9777.2000000000007</v>
      </c>
      <c r="G108" s="91">
        <f t="shared" si="2"/>
        <v>1121395.5899999999</v>
      </c>
      <c r="H108" s="91">
        <f t="shared" si="3"/>
        <v>168209.33849999998</v>
      </c>
    </row>
    <row r="109" spans="1:8" ht="15" x14ac:dyDescent="0.25">
      <c r="A109">
        <v>91</v>
      </c>
      <c r="B109" s="57">
        <v>2703000</v>
      </c>
      <c r="C109" s="94" t="s">
        <v>401</v>
      </c>
      <c r="D109" s="57" t="s">
        <v>92</v>
      </c>
      <c r="E109" s="87">
        <v>787669.45</v>
      </c>
      <c r="F109" s="87">
        <v>5458.39</v>
      </c>
      <c r="G109" s="91">
        <f t="shared" si="2"/>
        <v>793127.84</v>
      </c>
      <c r="H109" s="91">
        <f t="shared" si="3"/>
        <v>118969.17599999999</v>
      </c>
    </row>
    <row r="110" spans="1:8" ht="15" x14ac:dyDescent="0.25">
      <c r="A110">
        <v>92</v>
      </c>
      <c r="B110" s="57">
        <v>2705000</v>
      </c>
      <c r="C110" s="94" t="s">
        <v>402</v>
      </c>
      <c r="D110" s="57" t="s">
        <v>93</v>
      </c>
      <c r="E110" s="87">
        <v>193902.23999999996</v>
      </c>
      <c r="F110" s="87">
        <v>32785.03</v>
      </c>
      <c r="G110" s="91">
        <f t="shared" si="2"/>
        <v>226687.26999999996</v>
      </c>
      <c r="H110" s="91">
        <f t="shared" si="3"/>
        <v>34003.090499999991</v>
      </c>
    </row>
    <row r="111" spans="1:8" ht="15" x14ac:dyDescent="0.25">
      <c r="A111">
        <v>93</v>
      </c>
      <c r="B111" s="57">
        <v>2803000</v>
      </c>
      <c r="C111" s="94" t="s">
        <v>403</v>
      </c>
      <c r="D111" s="57" t="s">
        <v>94</v>
      </c>
      <c r="E111" s="87">
        <v>127400.06999999999</v>
      </c>
      <c r="F111" s="87">
        <v>14649.89</v>
      </c>
      <c r="G111" s="91">
        <f t="shared" si="2"/>
        <v>142049.96</v>
      </c>
      <c r="H111" s="91">
        <f t="shared" si="3"/>
        <v>21307.493999999999</v>
      </c>
    </row>
    <row r="112" spans="1:8" ht="15" x14ac:dyDescent="0.25">
      <c r="A112">
        <v>94</v>
      </c>
      <c r="B112" s="57">
        <v>2807000</v>
      </c>
      <c r="C112" s="94" t="s">
        <v>404</v>
      </c>
      <c r="D112" s="57" t="s">
        <v>95</v>
      </c>
      <c r="E112" s="87">
        <v>1077482.07</v>
      </c>
      <c r="F112" s="87">
        <v>66900.460000000006</v>
      </c>
      <c r="G112" s="91">
        <f t="shared" si="2"/>
        <v>1144382.53</v>
      </c>
      <c r="H112" s="91">
        <f t="shared" si="3"/>
        <v>171657.37950000001</v>
      </c>
    </row>
    <row r="113" spans="1:8" ht="15" x14ac:dyDescent="0.25">
      <c r="A113">
        <v>95</v>
      </c>
      <c r="B113" s="57">
        <v>2808000</v>
      </c>
      <c r="C113" s="94" t="s">
        <v>405</v>
      </c>
      <c r="D113" s="57" t="s">
        <v>96</v>
      </c>
      <c r="E113" s="87">
        <v>165127.49</v>
      </c>
      <c r="F113" s="87">
        <v>46458.09</v>
      </c>
      <c r="G113" s="91">
        <f t="shared" si="2"/>
        <v>211585.58</v>
      </c>
      <c r="H113" s="91">
        <f t="shared" si="3"/>
        <v>31737.836999999996</v>
      </c>
    </row>
    <row r="114" spans="1:8" ht="15" x14ac:dyDescent="0.25">
      <c r="A114">
        <v>96</v>
      </c>
      <c r="B114" s="57">
        <v>2901000</v>
      </c>
      <c r="C114" s="94" t="s">
        <v>406</v>
      </c>
      <c r="D114" s="57" t="s">
        <v>97</v>
      </c>
      <c r="E114" s="87">
        <v>1030867.8600000001</v>
      </c>
      <c r="F114" s="87">
        <v>6460.52</v>
      </c>
      <c r="G114" s="91">
        <f t="shared" si="2"/>
        <v>1037328.3800000001</v>
      </c>
      <c r="H114" s="91">
        <f t="shared" si="3"/>
        <v>155599.25700000001</v>
      </c>
    </row>
    <row r="115" spans="1:8" ht="15" x14ac:dyDescent="0.25">
      <c r="A115">
        <v>97</v>
      </c>
      <c r="B115" s="57">
        <v>2903000</v>
      </c>
      <c r="C115" s="83" t="s">
        <v>407</v>
      </c>
      <c r="D115" s="57" t="s">
        <v>98</v>
      </c>
      <c r="E115" s="87">
        <v>894718.2</v>
      </c>
      <c r="F115" s="87">
        <v>40185.31</v>
      </c>
      <c r="G115" s="91">
        <f t="shared" si="2"/>
        <v>934903.51</v>
      </c>
      <c r="H115" s="91">
        <f t="shared" si="3"/>
        <v>140235.52650000001</v>
      </c>
    </row>
    <row r="116" spans="1:8" ht="15" x14ac:dyDescent="0.25">
      <c r="A116">
        <v>98</v>
      </c>
      <c r="B116" s="57">
        <v>2906000</v>
      </c>
      <c r="C116" s="83" t="s">
        <v>408</v>
      </c>
      <c r="D116" s="57" t="s">
        <v>99</v>
      </c>
      <c r="E116" s="87">
        <v>187174.73</v>
      </c>
      <c r="F116" s="87">
        <v>2969.32</v>
      </c>
      <c r="G116" s="91">
        <f t="shared" si="2"/>
        <v>190144.05000000002</v>
      </c>
      <c r="H116" s="91">
        <f t="shared" si="3"/>
        <v>28521.607500000002</v>
      </c>
    </row>
    <row r="117" spans="1:8" ht="15" x14ac:dyDescent="0.25">
      <c r="A117">
        <v>99</v>
      </c>
      <c r="B117" s="57">
        <v>3001000</v>
      </c>
      <c r="C117" s="94" t="s">
        <v>409</v>
      </c>
      <c r="D117" s="57" t="s">
        <v>100</v>
      </c>
      <c r="E117" s="87">
        <v>844461.49</v>
      </c>
      <c r="F117" s="87">
        <v>7586.82</v>
      </c>
      <c r="G117" s="91">
        <f t="shared" si="2"/>
        <v>852048.30999999994</v>
      </c>
      <c r="H117" s="91">
        <f t="shared" si="3"/>
        <v>127807.24649999998</v>
      </c>
    </row>
    <row r="118" spans="1:8" ht="15" x14ac:dyDescent="0.25">
      <c r="A118">
        <v>100</v>
      </c>
      <c r="B118" s="57">
        <v>3002000</v>
      </c>
      <c r="C118" s="94" t="s">
        <v>410</v>
      </c>
      <c r="D118" s="57" t="s">
        <v>101</v>
      </c>
      <c r="E118" s="87">
        <v>166080.14000000001</v>
      </c>
      <c r="F118" s="87">
        <v>13082.01</v>
      </c>
      <c r="G118" s="91">
        <f t="shared" si="2"/>
        <v>179162.15000000002</v>
      </c>
      <c r="H118" s="91">
        <f t="shared" si="3"/>
        <v>26874.322500000002</v>
      </c>
    </row>
    <row r="119" spans="1:8" ht="15" x14ac:dyDescent="0.25">
      <c r="A119">
        <v>101</v>
      </c>
      <c r="B119" s="57">
        <v>3003000</v>
      </c>
      <c r="C119" s="94" t="s">
        <v>411</v>
      </c>
      <c r="D119" s="57" t="s">
        <v>102</v>
      </c>
      <c r="E119" s="87">
        <v>276829.75</v>
      </c>
      <c r="F119" s="87">
        <v>9122.84</v>
      </c>
      <c r="G119" s="91">
        <f t="shared" si="2"/>
        <v>285952.59000000003</v>
      </c>
      <c r="H119" s="91">
        <f t="shared" si="3"/>
        <v>42892.888500000001</v>
      </c>
    </row>
    <row r="120" spans="1:8" ht="15" x14ac:dyDescent="0.25">
      <c r="A120">
        <v>102</v>
      </c>
      <c r="B120" s="57">
        <v>3004000</v>
      </c>
      <c r="C120" s="83" t="s">
        <v>412</v>
      </c>
      <c r="D120" s="57" t="s">
        <v>103</v>
      </c>
      <c r="E120" s="87">
        <v>275603.19</v>
      </c>
      <c r="F120" s="87">
        <v>40351.800000000003</v>
      </c>
      <c r="G120" s="91">
        <f t="shared" si="2"/>
        <v>315954.99</v>
      </c>
      <c r="H120" s="91">
        <f t="shared" si="3"/>
        <v>47393.248499999994</v>
      </c>
    </row>
    <row r="121" spans="1:8" ht="15" x14ac:dyDescent="0.25">
      <c r="A121">
        <v>103</v>
      </c>
      <c r="B121" s="57">
        <v>3005000</v>
      </c>
      <c r="C121" s="83" t="s">
        <v>413</v>
      </c>
      <c r="D121" s="57" t="s">
        <v>104</v>
      </c>
      <c r="E121" s="87">
        <v>189983.51</v>
      </c>
      <c r="F121" s="87">
        <v>3378.49</v>
      </c>
      <c r="G121" s="91">
        <f t="shared" si="2"/>
        <v>193362</v>
      </c>
      <c r="H121" s="91">
        <f t="shared" si="3"/>
        <v>29004.3</v>
      </c>
    </row>
    <row r="122" spans="1:8" ht="15" x14ac:dyDescent="0.25">
      <c r="A122">
        <v>104</v>
      </c>
      <c r="B122" s="57">
        <v>3102000</v>
      </c>
      <c r="C122" s="83" t="s">
        <v>414</v>
      </c>
      <c r="D122" s="57" t="s">
        <v>105</v>
      </c>
      <c r="E122" s="87">
        <v>754207.66</v>
      </c>
      <c r="F122" s="87">
        <v>2766.97</v>
      </c>
      <c r="G122" s="91">
        <f t="shared" si="2"/>
        <v>756974.63</v>
      </c>
      <c r="H122" s="91">
        <f t="shared" si="3"/>
        <v>113546.1945</v>
      </c>
    </row>
    <row r="123" spans="1:8" ht="15" x14ac:dyDescent="0.25">
      <c r="A123">
        <v>105</v>
      </c>
      <c r="B123" s="52">
        <v>3104000</v>
      </c>
      <c r="C123" s="84" t="s">
        <v>415</v>
      </c>
      <c r="D123" s="52" t="s">
        <v>106</v>
      </c>
      <c r="E123" s="105">
        <v>131673.19</v>
      </c>
      <c r="F123" s="105">
        <v>3570.05</v>
      </c>
      <c r="G123" s="106">
        <f t="shared" si="2"/>
        <v>135243.24</v>
      </c>
      <c r="H123" s="106">
        <f t="shared" si="3"/>
        <v>20286.485999999997</v>
      </c>
    </row>
    <row r="124" spans="1:8" ht="15" x14ac:dyDescent="0.25">
      <c r="A124">
        <v>106</v>
      </c>
      <c r="B124" s="57">
        <v>3105000</v>
      </c>
      <c r="C124" s="94" t="s">
        <v>416</v>
      </c>
      <c r="D124" s="57" t="s">
        <v>107</v>
      </c>
      <c r="E124" s="87">
        <v>135387.28999999998</v>
      </c>
      <c r="F124" s="87">
        <v>20908.060000000001</v>
      </c>
      <c r="G124" s="91">
        <f t="shared" si="2"/>
        <v>156295.34999999998</v>
      </c>
      <c r="H124" s="91">
        <f t="shared" si="3"/>
        <v>23444.302499999994</v>
      </c>
    </row>
    <row r="125" spans="1:8" ht="15" x14ac:dyDescent="0.25">
      <c r="A125">
        <v>107</v>
      </c>
      <c r="B125" s="52">
        <v>3201000</v>
      </c>
      <c r="C125" s="85" t="s">
        <v>417</v>
      </c>
      <c r="D125" s="52" t="s">
        <v>108</v>
      </c>
      <c r="E125" s="105">
        <v>145433.58000000002</v>
      </c>
      <c r="F125" s="105">
        <v>106330.21</v>
      </c>
      <c r="G125" s="106">
        <f t="shared" si="2"/>
        <v>251763.79000000004</v>
      </c>
      <c r="H125" s="106">
        <f t="shared" si="3"/>
        <v>37764.568500000001</v>
      </c>
    </row>
    <row r="126" spans="1:8" ht="15" x14ac:dyDescent="0.25">
      <c r="A126">
        <v>108</v>
      </c>
      <c r="B126" s="52">
        <v>3209000</v>
      </c>
      <c r="C126" s="85" t="s">
        <v>418</v>
      </c>
      <c r="D126" s="52" t="s">
        <v>248</v>
      </c>
      <c r="E126" s="105">
        <v>564201.28</v>
      </c>
      <c r="F126" s="105">
        <v>21870.42</v>
      </c>
      <c r="G126" s="106">
        <f t="shared" si="2"/>
        <v>586071.70000000007</v>
      </c>
      <c r="H126" s="106">
        <f t="shared" si="3"/>
        <v>87910.755000000005</v>
      </c>
    </row>
    <row r="127" spans="1:8" ht="15" x14ac:dyDescent="0.25">
      <c r="A127">
        <v>109</v>
      </c>
      <c r="B127" s="57">
        <v>3211000</v>
      </c>
      <c r="C127" s="94" t="s">
        <v>419</v>
      </c>
      <c r="D127" s="57" t="s">
        <v>109</v>
      </c>
      <c r="E127" s="87">
        <v>936179.33000000007</v>
      </c>
      <c r="F127" s="87">
        <v>25989.53</v>
      </c>
      <c r="G127" s="91">
        <f t="shared" si="2"/>
        <v>962168.8600000001</v>
      </c>
      <c r="H127" s="91">
        <f t="shared" si="3"/>
        <v>144325.329</v>
      </c>
    </row>
    <row r="128" spans="1:8" ht="15" x14ac:dyDescent="0.25">
      <c r="A128">
        <v>110</v>
      </c>
      <c r="B128" s="57">
        <v>3212000</v>
      </c>
      <c r="C128" s="94" t="s">
        <v>420</v>
      </c>
      <c r="D128" s="57" t="s">
        <v>110</v>
      </c>
      <c r="E128" s="87">
        <v>505760.75</v>
      </c>
      <c r="F128" s="87">
        <v>14251.28</v>
      </c>
      <c r="G128" s="91">
        <f t="shared" si="2"/>
        <v>520012.03</v>
      </c>
      <c r="H128" s="91">
        <f t="shared" si="3"/>
        <v>78001.804499999998</v>
      </c>
    </row>
    <row r="129" spans="1:8" ht="15" x14ac:dyDescent="0.25">
      <c r="A129">
        <v>111</v>
      </c>
      <c r="B129" s="57">
        <v>3301000</v>
      </c>
      <c r="C129" s="83" t="s">
        <v>421</v>
      </c>
      <c r="D129" s="57" t="s">
        <v>111</v>
      </c>
      <c r="E129" s="87">
        <v>148545.42000000001</v>
      </c>
      <c r="F129" s="87">
        <v>12479.06</v>
      </c>
      <c r="G129" s="91">
        <f t="shared" si="2"/>
        <v>161024.48000000001</v>
      </c>
      <c r="H129" s="91">
        <f t="shared" si="3"/>
        <v>24153.672000000002</v>
      </c>
    </row>
    <row r="130" spans="1:8" ht="15" x14ac:dyDescent="0.25">
      <c r="A130">
        <v>112</v>
      </c>
      <c r="B130" s="57">
        <v>3302000</v>
      </c>
      <c r="C130" s="83" t="s">
        <v>422</v>
      </c>
      <c r="D130" s="57" t="s">
        <v>112</v>
      </c>
      <c r="E130" s="87">
        <v>247609.07</v>
      </c>
      <c r="F130" s="87">
        <v>22605</v>
      </c>
      <c r="G130" s="91">
        <f t="shared" si="2"/>
        <v>270214.07</v>
      </c>
      <c r="H130" s="91">
        <f t="shared" si="3"/>
        <v>40532.110500000003</v>
      </c>
    </row>
    <row r="131" spans="1:8" ht="15" x14ac:dyDescent="0.25">
      <c r="A131">
        <v>113</v>
      </c>
      <c r="B131" s="57">
        <v>3306000</v>
      </c>
      <c r="C131" s="94" t="s">
        <v>423</v>
      </c>
      <c r="D131" s="57" t="s">
        <v>113</v>
      </c>
      <c r="E131" s="87">
        <v>131784.29</v>
      </c>
      <c r="F131" s="87">
        <v>16521.88</v>
      </c>
      <c r="G131" s="91">
        <f t="shared" si="2"/>
        <v>148306.17000000001</v>
      </c>
      <c r="H131" s="91">
        <f t="shared" si="3"/>
        <v>22245.925500000001</v>
      </c>
    </row>
    <row r="132" spans="1:8" ht="15" x14ac:dyDescent="0.25">
      <c r="A132">
        <v>114</v>
      </c>
      <c r="B132" s="57">
        <v>3403000</v>
      </c>
      <c r="C132" s="83" t="s">
        <v>424</v>
      </c>
      <c r="D132" s="57" t="s">
        <v>286</v>
      </c>
      <c r="E132" s="87">
        <v>213065.89</v>
      </c>
      <c r="F132" s="87">
        <v>34870.379999999997</v>
      </c>
      <c r="G132" s="91">
        <f t="shared" si="2"/>
        <v>247936.27000000002</v>
      </c>
      <c r="H132" s="91">
        <f t="shared" si="3"/>
        <v>37190.440500000004</v>
      </c>
    </row>
    <row r="133" spans="1:8" ht="15" x14ac:dyDescent="0.25">
      <c r="A133">
        <v>115</v>
      </c>
      <c r="B133" s="57">
        <v>3405000</v>
      </c>
      <c r="C133" s="83" t="s">
        <v>425</v>
      </c>
      <c r="D133" s="57" t="s">
        <v>114</v>
      </c>
      <c r="E133" s="87">
        <v>171720.2</v>
      </c>
      <c r="F133" s="87">
        <v>9369.65</v>
      </c>
      <c r="G133" s="91">
        <f t="shared" si="2"/>
        <v>181089.85</v>
      </c>
      <c r="H133" s="91">
        <f t="shared" si="3"/>
        <v>27163.477500000001</v>
      </c>
    </row>
    <row r="134" spans="1:8" ht="15" x14ac:dyDescent="0.25">
      <c r="A134">
        <v>116</v>
      </c>
      <c r="B134" s="52">
        <v>3505000</v>
      </c>
      <c r="C134" s="85" t="s">
        <v>426</v>
      </c>
      <c r="D134" s="52" t="s">
        <v>115</v>
      </c>
      <c r="E134" s="105">
        <v>462538.06</v>
      </c>
      <c r="F134" s="105">
        <v>38677.72</v>
      </c>
      <c r="G134" s="106">
        <f t="shared" si="2"/>
        <v>501215.78</v>
      </c>
      <c r="H134" s="106">
        <f t="shared" si="3"/>
        <v>75182.366999999998</v>
      </c>
    </row>
    <row r="135" spans="1:8" ht="15" x14ac:dyDescent="0.25">
      <c r="A135">
        <v>117</v>
      </c>
      <c r="B135" s="57">
        <v>3509000</v>
      </c>
      <c r="C135" s="83" t="s">
        <v>427</v>
      </c>
      <c r="D135" s="57" t="s">
        <v>116</v>
      </c>
      <c r="E135" s="87">
        <v>262527.41000000003</v>
      </c>
      <c r="F135" s="87">
        <v>43626.44</v>
      </c>
      <c r="G135" s="91">
        <f t="shared" si="2"/>
        <v>306153.85000000003</v>
      </c>
      <c r="H135" s="91">
        <f t="shared" si="3"/>
        <v>45923.077500000007</v>
      </c>
    </row>
    <row r="136" spans="1:8" ht="15" x14ac:dyDescent="0.25">
      <c r="A136">
        <v>118</v>
      </c>
      <c r="B136" s="57">
        <v>3510000</v>
      </c>
      <c r="C136" s="83" t="s">
        <v>428</v>
      </c>
      <c r="D136" s="57" t="s">
        <v>117</v>
      </c>
      <c r="E136" s="87">
        <v>1194651.3500000001</v>
      </c>
      <c r="F136" s="87">
        <v>24649.91</v>
      </c>
      <c r="G136" s="91">
        <f t="shared" si="2"/>
        <v>1219301.26</v>
      </c>
      <c r="H136" s="91">
        <f t="shared" si="3"/>
        <v>182895.18899999998</v>
      </c>
    </row>
    <row r="137" spans="1:8" ht="15" x14ac:dyDescent="0.25">
      <c r="A137">
        <v>119</v>
      </c>
      <c r="B137" s="97">
        <v>3544700</v>
      </c>
      <c r="C137" s="83" t="s">
        <v>429</v>
      </c>
      <c r="D137" s="98" t="s">
        <v>244</v>
      </c>
      <c r="E137" s="87">
        <v>563546.12</v>
      </c>
      <c r="F137" s="87">
        <v>11096.91</v>
      </c>
      <c r="G137" s="91">
        <f t="shared" si="2"/>
        <v>574643.03</v>
      </c>
      <c r="H137" s="91">
        <f t="shared" si="3"/>
        <v>86196.454500000007</v>
      </c>
    </row>
    <row r="138" spans="1:8" ht="15.6" customHeight="1" x14ac:dyDescent="0.25">
      <c r="A138">
        <v>120</v>
      </c>
      <c r="B138" s="97">
        <v>3599000</v>
      </c>
      <c r="C138" s="83" t="s">
        <v>430</v>
      </c>
      <c r="D138" s="98" t="s">
        <v>118</v>
      </c>
      <c r="E138" s="87">
        <v>747669.4</v>
      </c>
      <c r="F138" s="87">
        <v>0</v>
      </c>
      <c r="G138" s="91">
        <f t="shared" si="2"/>
        <v>747669.4</v>
      </c>
      <c r="H138" s="91">
        <f t="shared" si="3"/>
        <v>112150.41</v>
      </c>
    </row>
    <row r="139" spans="1:8" ht="16.149999999999999" customHeight="1" x14ac:dyDescent="0.25">
      <c r="A139">
        <v>121</v>
      </c>
      <c r="B139" s="57">
        <v>3601000</v>
      </c>
      <c r="C139" s="94" t="s">
        <v>431</v>
      </c>
      <c r="D139" s="57" t="s">
        <v>119</v>
      </c>
      <c r="E139" s="87">
        <v>381140.13</v>
      </c>
      <c r="F139" s="87">
        <v>21111.99</v>
      </c>
      <c r="G139" s="91">
        <f t="shared" si="2"/>
        <v>402252.12</v>
      </c>
      <c r="H139" s="91">
        <f t="shared" si="3"/>
        <v>60337.817999999999</v>
      </c>
    </row>
    <row r="140" spans="1:8" ht="16.149999999999999" customHeight="1" x14ac:dyDescent="0.25">
      <c r="A140">
        <v>122</v>
      </c>
      <c r="B140" s="57">
        <v>3604000</v>
      </c>
      <c r="C140" s="94" t="s">
        <v>432</v>
      </c>
      <c r="D140" s="57" t="s">
        <v>120</v>
      </c>
      <c r="E140" s="87">
        <v>25110.080000000002</v>
      </c>
      <c r="F140" s="87">
        <v>10392.27</v>
      </c>
      <c r="G140" s="91">
        <f t="shared" si="2"/>
        <v>35502.350000000006</v>
      </c>
      <c r="H140" s="91">
        <f t="shared" si="3"/>
        <v>5325.3525000000009</v>
      </c>
    </row>
    <row r="141" spans="1:8" ht="15" x14ac:dyDescent="0.25">
      <c r="A141">
        <v>123</v>
      </c>
      <c r="B141" s="57">
        <v>3606000</v>
      </c>
      <c r="C141" s="94" t="s">
        <v>433</v>
      </c>
      <c r="D141" s="57" t="s">
        <v>121</v>
      </c>
      <c r="E141" s="87">
        <v>716336.14</v>
      </c>
      <c r="F141" s="87">
        <v>7252.06</v>
      </c>
      <c r="G141" s="91">
        <f t="shared" si="2"/>
        <v>723588.20000000007</v>
      </c>
      <c r="H141" s="91">
        <f t="shared" si="3"/>
        <v>108538.23000000001</v>
      </c>
    </row>
    <row r="142" spans="1:8" ht="15" x14ac:dyDescent="0.25">
      <c r="A142">
        <v>124</v>
      </c>
      <c r="B142" s="52">
        <v>3704000</v>
      </c>
      <c r="C142" s="84" t="s">
        <v>434</v>
      </c>
      <c r="D142" s="52" t="s">
        <v>122</v>
      </c>
      <c r="E142" s="105">
        <v>344415.82999999996</v>
      </c>
      <c r="F142" s="105">
        <v>29930.74</v>
      </c>
      <c r="G142" s="106">
        <f t="shared" si="2"/>
        <v>374346.56999999995</v>
      </c>
      <c r="H142" s="106">
        <f t="shared" si="3"/>
        <v>56151.985499999988</v>
      </c>
    </row>
    <row r="143" spans="1:8" ht="15" x14ac:dyDescent="0.25">
      <c r="A143">
        <v>125</v>
      </c>
      <c r="B143" s="57">
        <v>3804000</v>
      </c>
      <c r="C143" s="83" t="s">
        <v>435</v>
      </c>
      <c r="D143" s="57" t="s">
        <v>123</v>
      </c>
      <c r="E143" s="87">
        <v>182977.6</v>
      </c>
      <c r="F143" s="87">
        <v>13267.08</v>
      </c>
      <c r="G143" s="91">
        <f t="shared" si="2"/>
        <v>196244.68</v>
      </c>
      <c r="H143" s="91">
        <f t="shared" si="3"/>
        <v>29436.701999999997</v>
      </c>
    </row>
    <row r="144" spans="1:8" ht="15" x14ac:dyDescent="0.25">
      <c r="A144">
        <v>126</v>
      </c>
      <c r="B144" s="57">
        <v>3806000</v>
      </c>
      <c r="C144" s="83" t="s">
        <v>436</v>
      </c>
      <c r="D144" s="57" t="s">
        <v>124</v>
      </c>
      <c r="E144" s="87">
        <v>212573.71</v>
      </c>
      <c r="F144" s="87">
        <v>17703.78</v>
      </c>
      <c r="G144" s="91">
        <f t="shared" si="2"/>
        <v>230277.49</v>
      </c>
      <c r="H144" s="91">
        <f t="shared" si="3"/>
        <v>34541.623499999994</v>
      </c>
    </row>
    <row r="145" spans="1:8" ht="15" x14ac:dyDescent="0.25">
      <c r="A145">
        <v>127</v>
      </c>
      <c r="B145" s="57">
        <v>3809000</v>
      </c>
      <c r="C145" s="94" t="s">
        <v>437</v>
      </c>
      <c r="D145" s="57" t="s">
        <v>125</v>
      </c>
      <c r="E145" s="87">
        <v>477860.05</v>
      </c>
      <c r="F145" s="87">
        <v>11075.79</v>
      </c>
      <c r="G145" s="91">
        <f t="shared" si="2"/>
        <v>488935.83999999997</v>
      </c>
      <c r="H145" s="91">
        <f t="shared" si="3"/>
        <v>73340.375999999989</v>
      </c>
    </row>
    <row r="146" spans="1:8" ht="15" x14ac:dyDescent="0.25">
      <c r="A146">
        <v>128</v>
      </c>
      <c r="B146" s="57">
        <v>3810000</v>
      </c>
      <c r="C146" s="94" t="s">
        <v>438</v>
      </c>
      <c r="D146" s="57" t="s">
        <v>126</v>
      </c>
      <c r="E146" s="87">
        <v>250463.90000000002</v>
      </c>
      <c r="F146" s="87">
        <v>23848.68</v>
      </c>
      <c r="G146" s="91">
        <f t="shared" si="2"/>
        <v>274312.58</v>
      </c>
      <c r="H146" s="91">
        <f t="shared" si="3"/>
        <v>41146.887000000002</v>
      </c>
    </row>
    <row r="147" spans="1:8" ht="15" x14ac:dyDescent="0.25">
      <c r="A147">
        <v>129</v>
      </c>
      <c r="B147" s="57">
        <v>3840700</v>
      </c>
      <c r="C147" s="94" t="s">
        <v>439</v>
      </c>
      <c r="D147" s="57" t="s">
        <v>127</v>
      </c>
      <c r="E147" s="87">
        <v>131174.79999999999</v>
      </c>
      <c r="F147" s="87">
        <v>1288.54</v>
      </c>
      <c r="G147" s="91">
        <f t="shared" si="2"/>
        <v>132463.34</v>
      </c>
      <c r="H147" s="91">
        <f t="shared" si="3"/>
        <v>19869.501</v>
      </c>
    </row>
    <row r="148" spans="1:8" ht="15" x14ac:dyDescent="0.25">
      <c r="A148">
        <v>130</v>
      </c>
      <c r="B148" s="57">
        <v>3904000</v>
      </c>
      <c r="C148" s="94" t="s">
        <v>440</v>
      </c>
      <c r="D148" s="57" t="s">
        <v>128</v>
      </c>
      <c r="E148" s="87">
        <v>324519.48000000004</v>
      </c>
      <c r="F148" s="87">
        <v>20737.37</v>
      </c>
      <c r="G148" s="91">
        <f t="shared" ref="G148:G211" si="4">SUM(E148:F148)</f>
        <v>345256.85000000003</v>
      </c>
      <c r="H148" s="91">
        <f t="shared" ref="H148:H211" si="5">G148*15%</f>
        <v>51788.527500000004</v>
      </c>
    </row>
    <row r="149" spans="1:8" ht="15" x14ac:dyDescent="0.25">
      <c r="A149">
        <v>131</v>
      </c>
      <c r="B149" s="57">
        <v>4003000</v>
      </c>
      <c r="C149" s="83" t="s">
        <v>441</v>
      </c>
      <c r="D149" s="57" t="s">
        <v>129</v>
      </c>
      <c r="E149" s="87">
        <v>28397.300000000003</v>
      </c>
      <c r="F149" s="87">
        <v>47830.84</v>
      </c>
      <c r="G149" s="91">
        <f t="shared" si="4"/>
        <v>76228.14</v>
      </c>
      <c r="H149" s="91">
        <f t="shared" si="5"/>
        <v>11434.221</v>
      </c>
    </row>
    <row r="150" spans="1:8" ht="15" x14ac:dyDescent="0.25">
      <c r="A150">
        <v>132</v>
      </c>
      <c r="B150" s="57">
        <v>4101000</v>
      </c>
      <c r="C150" s="94" t="s">
        <v>442</v>
      </c>
      <c r="D150" s="57" t="s">
        <v>130</v>
      </c>
      <c r="E150" s="87">
        <v>528740.59</v>
      </c>
      <c r="F150" s="87">
        <v>21830.31</v>
      </c>
      <c r="G150" s="91">
        <f t="shared" si="4"/>
        <v>550570.9</v>
      </c>
      <c r="H150" s="91">
        <f t="shared" si="5"/>
        <v>82585.634999999995</v>
      </c>
    </row>
    <row r="151" spans="1:8" ht="15" x14ac:dyDescent="0.25">
      <c r="A151">
        <v>133</v>
      </c>
      <c r="B151" s="57">
        <v>4102000</v>
      </c>
      <c r="C151" s="94" t="s">
        <v>443</v>
      </c>
      <c r="D151" s="57" t="s">
        <v>131</v>
      </c>
      <c r="E151" s="87">
        <v>489495.63</v>
      </c>
      <c r="F151" s="87">
        <v>15823.42</v>
      </c>
      <c r="G151" s="91">
        <f t="shared" si="4"/>
        <v>505319.05</v>
      </c>
      <c r="H151" s="91">
        <f t="shared" si="5"/>
        <v>75797.857499999998</v>
      </c>
    </row>
    <row r="152" spans="1:8" ht="15" x14ac:dyDescent="0.25">
      <c r="A152">
        <v>134</v>
      </c>
      <c r="B152" s="57">
        <v>4201000</v>
      </c>
      <c r="C152" s="94" t="s">
        <v>444</v>
      </c>
      <c r="D152" s="57" t="s">
        <v>132</v>
      </c>
      <c r="E152" s="87">
        <v>406824.75</v>
      </c>
      <c r="F152" s="87">
        <v>15970.72</v>
      </c>
      <c r="G152" s="91">
        <f t="shared" si="4"/>
        <v>422795.47</v>
      </c>
      <c r="H152" s="91">
        <f t="shared" si="5"/>
        <v>63419.320499999994</v>
      </c>
    </row>
    <row r="153" spans="1:8" ht="15" x14ac:dyDescent="0.25">
      <c r="A153">
        <v>135</v>
      </c>
      <c r="B153" s="57">
        <v>4202000</v>
      </c>
      <c r="C153" s="83" t="s">
        <v>445</v>
      </c>
      <c r="D153" s="57" t="s">
        <v>133</v>
      </c>
      <c r="E153" s="87">
        <v>163005.95000000001</v>
      </c>
      <c r="F153" s="87">
        <v>5306.12</v>
      </c>
      <c r="G153" s="91">
        <f t="shared" si="4"/>
        <v>168312.07</v>
      </c>
      <c r="H153" s="91">
        <f t="shared" si="5"/>
        <v>25246.8105</v>
      </c>
    </row>
    <row r="154" spans="1:8" ht="15" x14ac:dyDescent="0.25">
      <c r="A154">
        <v>136</v>
      </c>
      <c r="B154" s="57">
        <v>4203000</v>
      </c>
      <c r="C154" s="83" t="s">
        <v>446</v>
      </c>
      <c r="D154" s="57" t="s">
        <v>134</v>
      </c>
      <c r="E154" s="87">
        <v>406355.18</v>
      </c>
      <c r="F154" s="87">
        <v>15315.45</v>
      </c>
      <c r="G154" s="91">
        <f t="shared" si="4"/>
        <v>421670.63</v>
      </c>
      <c r="H154" s="91">
        <f t="shared" si="5"/>
        <v>63250.594499999999</v>
      </c>
    </row>
    <row r="155" spans="1:8" ht="15" x14ac:dyDescent="0.25">
      <c r="A155">
        <v>137</v>
      </c>
      <c r="B155" s="57">
        <v>4204000</v>
      </c>
      <c r="C155" s="94" t="s">
        <v>447</v>
      </c>
      <c r="D155" s="57" t="s">
        <v>135</v>
      </c>
      <c r="E155" s="87">
        <v>139578.97</v>
      </c>
      <c r="F155" s="87">
        <v>3524.81</v>
      </c>
      <c r="G155" s="91">
        <f t="shared" si="4"/>
        <v>143103.78</v>
      </c>
      <c r="H155" s="91">
        <f t="shared" si="5"/>
        <v>21465.566999999999</v>
      </c>
    </row>
    <row r="156" spans="1:8" ht="15" x14ac:dyDescent="0.25">
      <c r="A156">
        <v>138</v>
      </c>
      <c r="B156" s="57">
        <v>4301000</v>
      </c>
      <c r="C156" s="83" t="s">
        <v>448</v>
      </c>
      <c r="D156" s="57" t="s">
        <v>136</v>
      </c>
      <c r="E156" s="87">
        <v>330010.90000000002</v>
      </c>
      <c r="F156" s="87">
        <v>26051.54</v>
      </c>
      <c r="G156" s="91">
        <f t="shared" si="4"/>
        <v>356062.44</v>
      </c>
      <c r="H156" s="91">
        <f t="shared" si="5"/>
        <v>53409.366000000002</v>
      </c>
    </row>
    <row r="157" spans="1:8" ht="15" x14ac:dyDescent="0.25">
      <c r="A157">
        <v>139</v>
      </c>
      <c r="B157" s="57">
        <v>4302000</v>
      </c>
      <c r="C157" s="94" t="s">
        <v>449</v>
      </c>
      <c r="D157" s="57" t="s">
        <v>137</v>
      </c>
      <c r="E157" s="87">
        <v>107890.65</v>
      </c>
      <c r="F157" s="87">
        <v>15979.23</v>
      </c>
      <c r="G157" s="91">
        <f t="shared" si="4"/>
        <v>123869.87999999999</v>
      </c>
      <c r="H157" s="91">
        <f t="shared" si="5"/>
        <v>18580.481999999996</v>
      </c>
    </row>
    <row r="158" spans="1:8" ht="15" x14ac:dyDescent="0.25">
      <c r="A158">
        <v>140</v>
      </c>
      <c r="B158" s="57">
        <v>4303000</v>
      </c>
      <c r="C158" s="94" t="s">
        <v>450</v>
      </c>
      <c r="D158" s="57" t="s">
        <v>138</v>
      </c>
      <c r="E158" s="87">
        <v>464068.36</v>
      </c>
      <c r="F158" s="87">
        <v>8316.69</v>
      </c>
      <c r="G158" s="91">
        <f t="shared" si="4"/>
        <v>472385.05</v>
      </c>
      <c r="H158" s="91">
        <f t="shared" si="5"/>
        <v>70857.757499999992</v>
      </c>
    </row>
    <row r="159" spans="1:8" ht="15" x14ac:dyDescent="0.25">
      <c r="A159">
        <v>141</v>
      </c>
      <c r="B159" s="57">
        <v>4304000</v>
      </c>
      <c r="C159" s="83" t="s">
        <v>451</v>
      </c>
      <c r="D159" s="57" t="s">
        <v>139</v>
      </c>
      <c r="E159" s="87">
        <v>344608.31</v>
      </c>
      <c r="F159" s="87">
        <v>94065.07</v>
      </c>
      <c r="G159" s="91">
        <f t="shared" si="4"/>
        <v>438673.38</v>
      </c>
      <c r="H159" s="91">
        <f t="shared" si="5"/>
        <v>65801.006999999998</v>
      </c>
    </row>
    <row r="160" spans="1:8" ht="15" x14ac:dyDescent="0.25">
      <c r="A160">
        <v>142</v>
      </c>
      <c r="B160" s="57">
        <v>4401000</v>
      </c>
      <c r="C160" s="94" t="s">
        <v>452</v>
      </c>
      <c r="D160" s="57" t="s">
        <v>140</v>
      </c>
      <c r="E160" s="87">
        <v>182925.07</v>
      </c>
      <c r="F160" s="87">
        <v>16044.28</v>
      </c>
      <c r="G160" s="91">
        <f t="shared" si="4"/>
        <v>198969.35</v>
      </c>
      <c r="H160" s="91">
        <f t="shared" si="5"/>
        <v>29845.4025</v>
      </c>
    </row>
    <row r="161" spans="1:8" ht="15" x14ac:dyDescent="0.25">
      <c r="A161">
        <v>143</v>
      </c>
      <c r="B161" s="57">
        <v>4501000</v>
      </c>
      <c r="C161" s="94" t="s">
        <v>453</v>
      </c>
      <c r="D161" s="57" t="s">
        <v>141</v>
      </c>
      <c r="E161" s="87">
        <v>2507457.6</v>
      </c>
      <c r="F161" s="87">
        <v>21911.45</v>
      </c>
      <c r="G161" s="91">
        <f t="shared" si="4"/>
        <v>2529369.0500000003</v>
      </c>
      <c r="H161" s="91">
        <f t="shared" si="5"/>
        <v>379405.35750000004</v>
      </c>
    </row>
    <row r="162" spans="1:8" ht="15" x14ac:dyDescent="0.25">
      <c r="A162">
        <v>144</v>
      </c>
      <c r="B162" s="57">
        <v>4502000</v>
      </c>
      <c r="C162" s="94" t="s">
        <v>454</v>
      </c>
      <c r="D162" s="57" t="s">
        <v>142</v>
      </c>
      <c r="E162" s="87">
        <v>687890.24</v>
      </c>
      <c r="F162" s="87">
        <v>18844.72</v>
      </c>
      <c r="G162" s="91">
        <f t="shared" si="4"/>
        <v>706734.96</v>
      </c>
      <c r="H162" s="91">
        <f t="shared" si="5"/>
        <v>106010.24399999999</v>
      </c>
    </row>
    <row r="163" spans="1:8" ht="15" x14ac:dyDescent="0.25">
      <c r="A163">
        <v>145</v>
      </c>
      <c r="B163" s="57">
        <v>4602000</v>
      </c>
      <c r="C163" s="94" t="s">
        <v>455</v>
      </c>
      <c r="D163" s="57" t="s">
        <v>143</v>
      </c>
      <c r="E163" s="87">
        <v>214006.87</v>
      </c>
      <c r="F163" s="87">
        <v>8165.9</v>
      </c>
      <c r="G163" s="91">
        <f t="shared" si="4"/>
        <v>222172.77</v>
      </c>
      <c r="H163" s="91">
        <f t="shared" si="5"/>
        <v>33325.915499999996</v>
      </c>
    </row>
    <row r="164" spans="1:8" ht="15" x14ac:dyDescent="0.25">
      <c r="A164">
        <v>146</v>
      </c>
      <c r="B164" s="57">
        <v>4603000</v>
      </c>
      <c r="C164" s="94" t="s">
        <v>456</v>
      </c>
      <c r="D164" s="57" t="s">
        <v>144</v>
      </c>
      <c r="E164" s="87">
        <v>286224.51999999996</v>
      </c>
      <c r="F164" s="87">
        <v>23320.5</v>
      </c>
      <c r="G164" s="91">
        <f t="shared" si="4"/>
        <v>309545.01999999996</v>
      </c>
      <c r="H164" s="91">
        <f t="shared" si="5"/>
        <v>46431.75299999999</v>
      </c>
    </row>
    <row r="165" spans="1:8" ht="15" x14ac:dyDescent="0.25">
      <c r="A165">
        <v>147</v>
      </c>
      <c r="B165" s="57">
        <v>4605000</v>
      </c>
      <c r="C165" s="83" t="s">
        <v>457</v>
      </c>
      <c r="D165" s="57" t="s">
        <v>145</v>
      </c>
      <c r="E165" s="87">
        <v>307845.83999999997</v>
      </c>
      <c r="F165" s="87">
        <v>53506.5</v>
      </c>
      <c r="G165" s="91">
        <f t="shared" si="4"/>
        <v>361352.33999999997</v>
      </c>
      <c r="H165" s="91">
        <f t="shared" si="5"/>
        <v>54202.850999999995</v>
      </c>
    </row>
    <row r="166" spans="1:8" ht="15" x14ac:dyDescent="0.25">
      <c r="A166">
        <v>148</v>
      </c>
      <c r="B166" s="57">
        <v>4701000</v>
      </c>
      <c r="C166" s="94" t="s">
        <v>458</v>
      </c>
      <c r="D166" s="57" t="s">
        <v>146</v>
      </c>
      <c r="E166" s="87">
        <v>284671.95</v>
      </c>
      <c r="F166" s="87">
        <v>2713.99</v>
      </c>
      <c r="G166" s="91">
        <f t="shared" si="4"/>
        <v>287385.94</v>
      </c>
      <c r="H166" s="91">
        <f t="shared" si="5"/>
        <v>43107.890999999996</v>
      </c>
    </row>
    <row r="167" spans="1:8" ht="15" x14ac:dyDescent="0.25">
      <c r="A167">
        <v>149</v>
      </c>
      <c r="B167" s="57">
        <v>4702000</v>
      </c>
      <c r="C167" s="83" t="s">
        <v>459</v>
      </c>
      <c r="D167" s="57" t="s">
        <v>147</v>
      </c>
      <c r="E167" s="87">
        <v>1417973.45</v>
      </c>
      <c r="F167" s="87">
        <v>14173.83</v>
      </c>
      <c r="G167" s="91">
        <f t="shared" si="4"/>
        <v>1432147.28</v>
      </c>
      <c r="H167" s="91">
        <f t="shared" si="5"/>
        <v>214822.092</v>
      </c>
    </row>
    <row r="168" spans="1:8" ht="15" x14ac:dyDescent="0.25">
      <c r="A168">
        <v>150</v>
      </c>
      <c r="B168" s="57">
        <v>4706000</v>
      </c>
      <c r="C168" s="83" t="s">
        <v>460</v>
      </c>
      <c r="D168" s="57" t="s">
        <v>148</v>
      </c>
      <c r="E168" s="87">
        <v>113715.76</v>
      </c>
      <c r="F168" s="87">
        <v>27349.48</v>
      </c>
      <c r="G168" s="91">
        <f t="shared" si="4"/>
        <v>141065.24</v>
      </c>
      <c r="H168" s="91">
        <f t="shared" si="5"/>
        <v>21159.785999999996</v>
      </c>
    </row>
    <row r="169" spans="1:8" ht="15" x14ac:dyDescent="0.25">
      <c r="A169">
        <v>151</v>
      </c>
      <c r="B169" s="57">
        <v>4708000</v>
      </c>
      <c r="C169" s="94" t="s">
        <v>461</v>
      </c>
      <c r="D169" s="57" t="s">
        <v>149</v>
      </c>
      <c r="E169" s="87">
        <v>863647.90999999992</v>
      </c>
      <c r="F169" s="87">
        <v>39492.129999999997</v>
      </c>
      <c r="G169" s="91">
        <f t="shared" si="4"/>
        <v>903140.03999999992</v>
      </c>
      <c r="H169" s="91">
        <f t="shared" si="5"/>
        <v>135471.00599999999</v>
      </c>
    </row>
    <row r="170" spans="1:8" ht="15" x14ac:dyDescent="0.25">
      <c r="A170">
        <v>152</v>
      </c>
      <c r="B170" s="57">
        <v>4712000</v>
      </c>
      <c r="C170" s="83" t="s">
        <v>462</v>
      </c>
      <c r="D170" s="57" t="s">
        <v>150</v>
      </c>
      <c r="E170" s="87">
        <v>730315.31</v>
      </c>
      <c r="F170" s="87">
        <v>22958.52</v>
      </c>
      <c r="G170" s="91">
        <f t="shared" si="4"/>
        <v>753273.83000000007</v>
      </c>
      <c r="H170" s="91">
        <f t="shared" si="5"/>
        <v>112991.0745</v>
      </c>
    </row>
    <row r="171" spans="1:8" ht="15" x14ac:dyDescent="0.25">
      <c r="A171">
        <v>153</v>
      </c>
      <c r="B171" s="57">
        <v>4713000</v>
      </c>
      <c r="C171" s="94" t="s">
        <v>463</v>
      </c>
      <c r="D171" s="57" t="s">
        <v>151</v>
      </c>
      <c r="E171" s="87">
        <v>398930.45999999996</v>
      </c>
      <c r="F171" s="87">
        <v>7084.66</v>
      </c>
      <c r="G171" s="91">
        <f t="shared" si="4"/>
        <v>406015.11999999994</v>
      </c>
      <c r="H171" s="91">
        <f t="shared" si="5"/>
        <v>60902.267999999989</v>
      </c>
    </row>
    <row r="172" spans="1:8" ht="15" x14ac:dyDescent="0.25">
      <c r="A172">
        <v>154</v>
      </c>
      <c r="B172" s="57">
        <v>4801000</v>
      </c>
      <c r="C172" s="94" t="s">
        <v>464</v>
      </c>
      <c r="D172" s="57" t="s">
        <v>152</v>
      </c>
      <c r="E172" s="87">
        <v>286389.61</v>
      </c>
      <c r="F172" s="87">
        <v>15284.18</v>
      </c>
      <c r="G172" s="91">
        <f t="shared" si="4"/>
        <v>301673.78999999998</v>
      </c>
      <c r="H172" s="91">
        <f t="shared" si="5"/>
        <v>45251.068499999994</v>
      </c>
    </row>
    <row r="173" spans="1:8" ht="15" x14ac:dyDescent="0.25">
      <c r="A173">
        <v>155</v>
      </c>
      <c r="B173" s="57">
        <v>4802000</v>
      </c>
      <c r="C173" s="99" t="s">
        <v>465</v>
      </c>
      <c r="D173" s="57" t="s">
        <v>153</v>
      </c>
      <c r="E173" s="87">
        <v>444253.25</v>
      </c>
      <c r="F173" s="87">
        <v>11843.09</v>
      </c>
      <c r="G173" s="91">
        <f t="shared" si="4"/>
        <v>456096.34</v>
      </c>
      <c r="H173" s="91">
        <f t="shared" si="5"/>
        <v>68414.451000000001</v>
      </c>
    </row>
    <row r="174" spans="1:8" ht="15" x14ac:dyDescent="0.25">
      <c r="A174">
        <v>156</v>
      </c>
      <c r="B174" s="57">
        <v>4901000</v>
      </c>
      <c r="C174" s="83" t="s">
        <v>466</v>
      </c>
      <c r="D174" s="57" t="s">
        <v>154</v>
      </c>
      <c r="E174" s="87">
        <v>150837.28</v>
      </c>
      <c r="F174" s="87">
        <v>5874.86</v>
      </c>
      <c r="G174" s="91">
        <f t="shared" si="4"/>
        <v>156712.13999999998</v>
      </c>
      <c r="H174" s="91">
        <f t="shared" si="5"/>
        <v>23506.820999999996</v>
      </c>
    </row>
    <row r="175" spans="1:8" ht="15" x14ac:dyDescent="0.25">
      <c r="A175">
        <v>157</v>
      </c>
      <c r="B175" s="57">
        <v>4902000</v>
      </c>
      <c r="C175" s="83" t="s">
        <v>467</v>
      </c>
      <c r="D175" s="57" t="s">
        <v>155</v>
      </c>
      <c r="E175" s="87">
        <v>161718.88</v>
      </c>
      <c r="F175" s="87">
        <v>9926.32</v>
      </c>
      <c r="G175" s="91">
        <f t="shared" si="4"/>
        <v>171645.2</v>
      </c>
      <c r="H175" s="91">
        <f t="shared" si="5"/>
        <v>25746.780000000002</v>
      </c>
    </row>
    <row r="176" spans="1:8" ht="15" x14ac:dyDescent="0.25">
      <c r="A176">
        <v>158</v>
      </c>
      <c r="B176" s="57">
        <v>5006000</v>
      </c>
      <c r="C176" s="94" t="s">
        <v>468</v>
      </c>
      <c r="D176" s="57" t="s">
        <v>156</v>
      </c>
      <c r="E176" s="87">
        <v>169169.56000000003</v>
      </c>
      <c r="F176" s="87">
        <v>39470.050000000003</v>
      </c>
      <c r="G176" s="91">
        <f t="shared" si="4"/>
        <v>208639.61000000004</v>
      </c>
      <c r="H176" s="91">
        <f t="shared" si="5"/>
        <v>31295.941500000004</v>
      </c>
    </row>
    <row r="177" spans="1:8" ht="15" x14ac:dyDescent="0.25">
      <c r="A177">
        <v>159</v>
      </c>
      <c r="B177" s="57">
        <v>5008000</v>
      </c>
      <c r="C177" s="94" t="s">
        <v>469</v>
      </c>
      <c r="D177" s="57" t="s">
        <v>157</v>
      </c>
      <c r="E177" s="87">
        <v>113126.24</v>
      </c>
      <c r="F177" s="87">
        <v>8997.83</v>
      </c>
      <c r="G177" s="91">
        <f t="shared" si="4"/>
        <v>122124.07</v>
      </c>
      <c r="H177" s="91">
        <f t="shared" si="5"/>
        <v>18318.610499999999</v>
      </c>
    </row>
    <row r="178" spans="1:8" ht="15" x14ac:dyDescent="0.25">
      <c r="A178">
        <v>160</v>
      </c>
      <c r="B178" s="57">
        <v>5102000</v>
      </c>
      <c r="C178" s="83" t="s">
        <v>470</v>
      </c>
      <c r="D178" s="57" t="s">
        <v>158</v>
      </c>
      <c r="E178" s="87">
        <v>324203.94999999995</v>
      </c>
      <c r="F178" s="87">
        <v>14273.31</v>
      </c>
      <c r="G178" s="91">
        <f t="shared" si="4"/>
        <v>338477.25999999995</v>
      </c>
      <c r="H178" s="91">
        <f t="shared" si="5"/>
        <v>50771.588999999993</v>
      </c>
    </row>
    <row r="179" spans="1:8" ht="15" x14ac:dyDescent="0.25">
      <c r="A179">
        <v>161</v>
      </c>
      <c r="B179" s="57">
        <v>5106000</v>
      </c>
      <c r="C179" s="94" t="s">
        <v>471</v>
      </c>
      <c r="D179" s="57" t="s">
        <v>246</v>
      </c>
      <c r="E179" s="87">
        <v>169985.65999999997</v>
      </c>
      <c r="F179" s="87">
        <v>4815.74</v>
      </c>
      <c r="G179" s="91">
        <f t="shared" si="4"/>
        <v>174801.39999999997</v>
      </c>
      <c r="H179" s="91">
        <f t="shared" si="5"/>
        <v>26220.209999999995</v>
      </c>
    </row>
    <row r="180" spans="1:8" ht="15" x14ac:dyDescent="0.25">
      <c r="A180">
        <v>162</v>
      </c>
      <c r="B180" s="57">
        <v>5201000</v>
      </c>
      <c r="C180" s="83" t="s">
        <v>472</v>
      </c>
      <c r="D180" s="57" t="s">
        <v>159</v>
      </c>
      <c r="E180" s="87">
        <v>421141.48</v>
      </c>
      <c r="F180" s="87">
        <v>7830.82</v>
      </c>
      <c r="G180" s="91">
        <f t="shared" si="4"/>
        <v>428972.3</v>
      </c>
      <c r="H180" s="91">
        <f t="shared" si="5"/>
        <v>64345.844999999994</v>
      </c>
    </row>
    <row r="181" spans="1:8" ht="15" x14ac:dyDescent="0.25">
      <c r="A181">
        <v>163</v>
      </c>
      <c r="B181" s="52">
        <v>5204000</v>
      </c>
      <c r="C181" s="85" t="s">
        <v>473</v>
      </c>
      <c r="D181" s="52" t="s">
        <v>160</v>
      </c>
      <c r="E181" s="105">
        <v>171072.11</v>
      </c>
      <c r="F181" s="105">
        <v>60506.97</v>
      </c>
      <c r="G181" s="106">
        <f t="shared" si="4"/>
        <v>231579.08</v>
      </c>
      <c r="H181" s="106">
        <f t="shared" si="5"/>
        <v>34736.861999999994</v>
      </c>
    </row>
    <row r="182" spans="1:8" ht="15" x14ac:dyDescent="0.25">
      <c r="A182">
        <v>164</v>
      </c>
      <c r="B182" s="57">
        <v>5205000</v>
      </c>
      <c r="C182" s="94" t="s">
        <v>474</v>
      </c>
      <c r="D182" s="57" t="s">
        <v>249</v>
      </c>
      <c r="E182" s="87">
        <v>156166.11000000002</v>
      </c>
      <c r="F182" s="87">
        <v>14931.76</v>
      </c>
      <c r="G182" s="91">
        <f t="shared" si="4"/>
        <v>171097.87000000002</v>
      </c>
      <c r="H182" s="91">
        <f t="shared" si="5"/>
        <v>25664.680500000002</v>
      </c>
    </row>
    <row r="183" spans="1:8" ht="15" x14ac:dyDescent="0.25">
      <c r="A183">
        <v>165</v>
      </c>
      <c r="B183" s="57">
        <v>5301000</v>
      </c>
      <c r="C183" s="83" t="s">
        <v>475</v>
      </c>
      <c r="D183" s="57" t="s">
        <v>161</v>
      </c>
      <c r="E183" s="87">
        <v>649737.25</v>
      </c>
      <c r="F183" s="87">
        <v>10694.86</v>
      </c>
      <c r="G183" s="91">
        <f t="shared" si="4"/>
        <v>660432.11</v>
      </c>
      <c r="H183" s="91">
        <f t="shared" si="5"/>
        <v>99064.816500000001</v>
      </c>
    </row>
    <row r="184" spans="1:8" ht="15" x14ac:dyDescent="0.25">
      <c r="A184">
        <v>166</v>
      </c>
      <c r="B184" s="57">
        <v>5303000</v>
      </c>
      <c r="C184" s="94" t="s">
        <v>476</v>
      </c>
      <c r="D184" s="57" t="s">
        <v>162</v>
      </c>
      <c r="E184" s="87">
        <v>239083.92</v>
      </c>
      <c r="F184" s="87">
        <v>7172.86</v>
      </c>
      <c r="G184" s="91">
        <f t="shared" si="4"/>
        <v>246256.78</v>
      </c>
      <c r="H184" s="91">
        <f t="shared" si="5"/>
        <v>36938.517</v>
      </c>
    </row>
    <row r="185" spans="1:8" ht="15" x14ac:dyDescent="0.25">
      <c r="A185">
        <v>167</v>
      </c>
      <c r="B185" s="57">
        <v>5401000</v>
      </c>
      <c r="C185" s="94" t="s">
        <v>477</v>
      </c>
      <c r="D185" s="57" t="s">
        <v>163</v>
      </c>
      <c r="E185" s="87">
        <v>194873.28999999998</v>
      </c>
      <c r="F185" s="87">
        <v>9314.5499999999993</v>
      </c>
      <c r="G185" s="91">
        <f t="shared" si="4"/>
        <v>204187.83999999997</v>
      </c>
      <c r="H185" s="91">
        <f t="shared" si="5"/>
        <v>30628.175999999992</v>
      </c>
    </row>
    <row r="186" spans="1:8" ht="15" x14ac:dyDescent="0.25">
      <c r="A186">
        <v>168</v>
      </c>
      <c r="B186" s="57">
        <v>5403000</v>
      </c>
      <c r="C186" s="94" t="s">
        <v>478</v>
      </c>
      <c r="D186" s="57" t="s">
        <v>164</v>
      </c>
      <c r="E186" s="87">
        <v>291203.89</v>
      </c>
      <c r="F186" s="87">
        <v>36788.959999999999</v>
      </c>
      <c r="G186" s="91">
        <f t="shared" si="4"/>
        <v>327992.85000000003</v>
      </c>
      <c r="H186" s="91">
        <f t="shared" si="5"/>
        <v>49198.927500000005</v>
      </c>
    </row>
    <row r="187" spans="1:8" ht="15" x14ac:dyDescent="0.25">
      <c r="A187">
        <v>169</v>
      </c>
      <c r="B187" s="57">
        <v>5404000</v>
      </c>
      <c r="C187" s="94" t="s">
        <v>479</v>
      </c>
      <c r="D187" s="57" t="s">
        <v>165</v>
      </c>
      <c r="E187" s="87">
        <v>193800.41</v>
      </c>
      <c r="F187" s="87">
        <v>15459.56</v>
      </c>
      <c r="G187" s="91">
        <f t="shared" si="4"/>
        <v>209259.97</v>
      </c>
      <c r="H187" s="91">
        <f t="shared" si="5"/>
        <v>31388.995499999997</v>
      </c>
    </row>
    <row r="188" spans="1:8" ht="15" x14ac:dyDescent="0.25">
      <c r="A188">
        <v>170</v>
      </c>
      <c r="B188" s="57">
        <v>5440700</v>
      </c>
      <c r="C188" s="94" t="s">
        <v>480</v>
      </c>
      <c r="D188" s="57" t="s">
        <v>309</v>
      </c>
      <c r="E188" s="87">
        <v>628884.66</v>
      </c>
      <c r="F188" s="87">
        <v>11753.8</v>
      </c>
      <c r="G188" s="91">
        <f t="shared" si="4"/>
        <v>640638.46000000008</v>
      </c>
      <c r="H188" s="91">
        <f t="shared" si="5"/>
        <v>96095.769000000015</v>
      </c>
    </row>
    <row r="189" spans="1:8" ht="15" x14ac:dyDescent="0.25">
      <c r="A189">
        <v>171</v>
      </c>
      <c r="B189" s="57">
        <v>5502000</v>
      </c>
      <c r="C189" s="94" t="s">
        <v>481</v>
      </c>
      <c r="D189" s="57" t="s">
        <v>167</v>
      </c>
      <c r="E189" s="87">
        <v>359931.61</v>
      </c>
      <c r="F189" s="87">
        <v>13357.27</v>
      </c>
      <c r="G189" s="91">
        <f t="shared" si="4"/>
        <v>373288.88</v>
      </c>
      <c r="H189" s="91">
        <f t="shared" si="5"/>
        <v>55993.332000000002</v>
      </c>
    </row>
    <row r="190" spans="1:8" ht="15" x14ac:dyDescent="0.25">
      <c r="A190">
        <v>172</v>
      </c>
      <c r="B190" s="57">
        <v>5503000</v>
      </c>
      <c r="C190" s="94" t="s">
        <v>482</v>
      </c>
      <c r="D190" s="57" t="s">
        <v>168</v>
      </c>
      <c r="E190" s="87">
        <v>694350.24</v>
      </c>
      <c r="F190" s="87">
        <v>6736.37</v>
      </c>
      <c r="G190" s="91">
        <f t="shared" si="4"/>
        <v>701086.61</v>
      </c>
      <c r="H190" s="91">
        <f t="shared" si="5"/>
        <v>105162.99149999999</v>
      </c>
    </row>
    <row r="191" spans="1:8" ht="15" x14ac:dyDescent="0.25">
      <c r="A191">
        <v>173</v>
      </c>
      <c r="B191" s="57">
        <v>5504000</v>
      </c>
      <c r="C191" s="94" t="s">
        <v>483</v>
      </c>
      <c r="D191" s="57" t="s">
        <v>169</v>
      </c>
      <c r="E191" s="87">
        <v>296805.05</v>
      </c>
      <c r="F191" s="87">
        <v>11517.28</v>
      </c>
      <c r="G191" s="91">
        <f t="shared" si="4"/>
        <v>308322.33</v>
      </c>
      <c r="H191" s="91">
        <f t="shared" si="5"/>
        <v>46248.349500000004</v>
      </c>
    </row>
    <row r="192" spans="1:8" ht="15" x14ac:dyDescent="0.25">
      <c r="A192">
        <v>174</v>
      </c>
      <c r="B192" s="57">
        <v>5602000</v>
      </c>
      <c r="C192" s="83" t="s">
        <v>484</v>
      </c>
      <c r="D192" s="57" t="s">
        <v>170</v>
      </c>
      <c r="E192" s="87">
        <v>121720</v>
      </c>
      <c r="F192" s="87">
        <v>25349.23</v>
      </c>
      <c r="G192" s="91">
        <f t="shared" si="4"/>
        <v>147069.23000000001</v>
      </c>
      <c r="H192" s="91">
        <f t="shared" si="5"/>
        <v>22060.3845</v>
      </c>
    </row>
    <row r="193" spans="1:8" ht="15" x14ac:dyDescent="0.25">
      <c r="A193">
        <v>175</v>
      </c>
      <c r="B193" s="57">
        <v>5604000</v>
      </c>
      <c r="C193" s="94" t="s">
        <v>485</v>
      </c>
      <c r="D193" s="57" t="s">
        <v>171</v>
      </c>
      <c r="E193" s="87">
        <v>256481.09000000003</v>
      </c>
      <c r="F193" s="87">
        <v>9243.48</v>
      </c>
      <c r="G193" s="91">
        <f t="shared" si="4"/>
        <v>265724.57</v>
      </c>
      <c r="H193" s="91">
        <f t="shared" si="5"/>
        <v>39858.6855</v>
      </c>
    </row>
    <row r="194" spans="1:8" ht="15" x14ac:dyDescent="0.25">
      <c r="A194">
        <v>176</v>
      </c>
      <c r="B194" s="57">
        <v>5605000</v>
      </c>
      <c r="C194" s="83" t="s">
        <v>486</v>
      </c>
      <c r="D194" s="57" t="s">
        <v>172</v>
      </c>
      <c r="E194" s="87">
        <v>331620.28999999998</v>
      </c>
      <c r="F194" s="87">
        <v>19557.900000000001</v>
      </c>
      <c r="G194" s="91">
        <f t="shared" si="4"/>
        <v>351178.19</v>
      </c>
      <c r="H194" s="91">
        <f t="shared" si="5"/>
        <v>52676.728499999997</v>
      </c>
    </row>
    <row r="195" spans="1:8" ht="15" x14ac:dyDescent="0.25">
      <c r="A195">
        <v>177</v>
      </c>
      <c r="B195" s="57">
        <v>5608000</v>
      </c>
      <c r="C195" s="94" t="s">
        <v>487</v>
      </c>
      <c r="D195" s="57" t="s">
        <v>173</v>
      </c>
      <c r="E195" s="87">
        <v>180881.1</v>
      </c>
      <c r="F195" s="87">
        <v>10447.469999999999</v>
      </c>
      <c r="G195" s="91">
        <f t="shared" si="4"/>
        <v>191328.57</v>
      </c>
      <c r="H195" s="91">
        <f t="shared" si="5"/>
        <v>28699.285500000002</v>
      </c>
    </row>
    <row r="196" spans="1:8" ht="15" x14ac:dyDescent="0.25">
      <c r="A196">
        <v>178</v>
      </c>
      <c r="B196" s="57">
        <v>5703000</v>
      </c>
      <c r="C196" s="83" t="s">
        <v>488</v>
      </c>
      <c r="D196" s="57" t="s">
        <v>174</v>
      </c>
      <c r="E196" s="87">
        <v>495108.16000000003</v>
      </c>
      <c r="F196" s="87">
        <v>24093.05</v>
      </c>
      <c r="G196" s="91">
        <f t="shared" si="4"/>
        <v>519201.21</v>
      </c>
      <c r="H196" s="91">
        <f t="shared" si="5"/>
        <v>77880.181500000006</v>
      </c>
    </row>
    <row r="197" spans="1:8" ht="15" x14ac:dyDescent="0.25">
      <c r="A197">
        <v>179</v>
      </c>
      <c r="B197" s="57">
        <v>5706000</v>
      </c>
      <c r="C197" s="94" t="s">
        <v>489</v>
      </c>
      <c r="D197" s="57" t="s">
        <v>175</v>
      </c>
      <c r="E197" s="87">
        <v>192538.55000000002</v>
      </c>
      <c r="F197" s="87">
        <v>7340.55</v>
      </c>
      <c r="G197" s="91">
        <f t="shared" si="4"/>
        <v>199879.1</v>
      </c>
      <c r="H197" s="91">
        <f t="shared" si="5"/>
        <v>29981.864999999998</v>
      </c>
    </row>
    <row r="198" spans="1:8" ht="15" x14ac:dyDescent="0.25">
      <c r="A198">
        <v>180</v>
      </c>
      <c r="B198" s="57">
        <v>5707000</v>
      </c>
      <c r="C198" s="94" t="s">
        <v>490</v>
      </c>
      <c r="D198" s="57" t="s">
        <v>176</v>
      </c>
      <c r="E198" s="87">
        <v>453708.16000000003</v>
      </c>
      <c r="F198" s="87">
        <v>6081.62</v>
      </c>
      <c r="G198" s="91">
        <f t="shared" si="4"/>
        <v>459789.78</v>
      </c>
      <c r="H198" s="91">
        <f t="shared" si="5"/>
        <v>68968.467000000004</v>
      </c>
    </row>
    <row r="199" spans="1:8" ht="15" x14ac:dyDescent="0.25">
      <c r="A199">
        <v>181</v>
      </c>
      <c r="B199" s="57">
        <v>5801000</v>
      </c>
      <c r="C199" s="94" t="s">
        <v>491</v>
      </c>
      <c r="D199" s="57" t="s">
        <v>177</v>
      </c>
      <c r="E199" s="87">
        <v>197786.65999999997</v>
      </c>
      <c r="F199" s="87">
        <v>10165.58</v>
      </c>
      <c r="G199" s="91">
        <f t="shared" si="4"/>
        <v>207952.23999999996</v>
      </c>
      <c r="H199" s="91">
        <f t="shared" si="5"/>
        <v>31192.835999999992</v>
      </c>
    </row>
    <row r="200" spans="1:8" ht="15" x14ac:dyDescent="0.25">
      <c r="A200">
        <v>182</v>
      </c>
      <c r="B200" s="57">
        <v>5802000</v>
      </c>
      <c r="C200" s="83" t="s">
        <v>492</v>
      </c>
      <c r="D200" s="57" t="s">
        <v>178</v>
      </c>
      <c r="E200" s="87">
        <v>257884.00000000003</v>
      </c>
      <c r="F200" s="87">
        <v>14650.16</v>
      </c>
      <c r="G200" s="91">
        <f t="shared" si="4"/>
        <v>272534.16000000003</v>
      </c>
      <c r="H200" s="91">
        <f t="shared" si="5"/>
        <v>40880.124000000003</v>
      </c>
    </row>
    <row r="201" spans="1:8" ht="15" x14ac:dyDescent="0.25">
      <c r="A201">
        <v>183</v>
      </c>
      <c r="B201" s="57">
        <v>5803000</v>
      </c>
      <c r="C201" s="83" t="s">
        <v>493</v>
      </c>
      <c r="D201" s="57" t="s">
        <v>179</v>
      </c>
      <c r="E201" s="87">
        <v>255207.97</v>
      </c>
      <c r="F201" s="87">
        <v>10451.33</v>
      </c>
      <c r="G201" s="91">
        <f t="shared" si="4"/>
        <v>265659.3</v>
      </c>
      <c r="H201" s="91">
        <f t="shared" si="5"/>
        <v>39848.894999999997</v>
      </c>
    </row>
    <row r="202" spans="1:8" ht="15" x14ac:dyDescent="0.25">
      <c r="A202">
        <v>184</v>
      </c>
      <c r="B202" s="57">
        <v>5804000</v>
      </c>
      <c r="C202" s="94" t="s">
        <v>494</v>
      </c>
      <c r="D202" s="57" t="s">
        <v>180</v>
      </c>
      <c r="E202" s="87">
        <v>328990.63999999996</v>
      </c>
      <c r="F202" s="87">
        <v>17360</v>
      </c>
      <c r="G202" s="91">
        <f t="shared" si="4"/>
        <v>346350.63999999996</v>
      </c>
      <c r="H202" s="91">
        <f t="shared" si="5"/>
        <v>51952.59599999999</v>
      </c>
    </row>
    <row r="203" spans="1:8" ht="15" x14ac:dyDescent="0.25">
      <c r="A203">
        <v>185</v>
      </c>
      <c r="B203" s="57">
        <v>5805000</v>
      </c>
      <c r="C203" s="83" t="s">
        <v>495</v>
      </c>
      <c r="D203" s="57" t="s">
        <v>181</v>
      </c>
      <c r="E203" s="87">
        <v>199667.88</v>
      </c>
      <c r="F203" s="87">
        <v>70109.460000000006</v>
      </c>
      <c r="G203" s="91">
        <f t="shared" si="4"/>
        <v>269777.34000000003</v>
      </c>
      <c r="H203" s="91">
        <f t="shared" si="5"/>
        <v>40466.601000000002</v>
      </c>
    </row>
    <row r="204" spans="1:8" ht="15" x14ac:dyDescent="0.25">
      <c r="A204">
        <v>186</v>
      </c>
      <c r="B204" s="57">
        <v>5901000</v>
      </c>
      <c r="C204" s="94" t="s">
        <v>496</v>
      </c>
      <c r="D204" s="57" t="s">
        <v>182</v>
      </c>
      <c r="E204" s="87">
        <v>426952.59</v>
      </c>
      <c r="F204" s="87">
        <v>10025.299999999999</v>
      </c>
      <c r="G204" s="91">
        <f t="shared" si="4"/>
        <v>436977.89</v>
      </c>
      <c r="H204" s="91">
        <f t="shared" si="5"/>
        <v>65546.683499999999</v>
      </c>
    </row>
    <row r="205" spans="1:8" ht="15" x14ac:dyDescent="0.25">
      <c r="A205">
        <v>187</v>
      </c>
      <c r="B205" s="52">
        <v>5903000</v>
      </c>
      <c r="C205" s="84" t="s">
        <v>497</v>
      </c>
      <c r="D205" s="52" t="s">
        <v>183</v>
      </c>
      <c r="E205" s="105">
        <v>1614086.1</v>
      </c>
      <c r="F205" s="105">
        <v>9084.7000000000007</v>
      </c>
      <c r="G205" s="106">
        <f t="shared" si="4"/>
        <v>1623170.8</v>
      </c>
      <c r="H205" s="106">
        <f t="shared" si="5"/>
        <v>243475.62</v>
      </c>
    </row>
    <row r="206" spans="1:8" ht="15" x14ac:dyDescent="0.25">
      <c r="A206">
        <v>188</v>
      </c>
      <c r="B206" s="57">
        <v>6001000</v>
      </c>
      <c r="C206" s="83" t="s">
        <v>498</v>
      </c>
      <c r="D206" s="57" t="s">
        <v>184</v>
      </c>
      <c r="E206" s="87">
        <v>175574.83000000002</v>
      </c>
      <c r="F206" s="87">
        <v>244658.56</v>
      </c>
      <c r="G206" s="91">
        <f t="shared" si="4"/>
        <v>420233.39</v>
      </c>
      <c r="H206" s="91">
        <f t="shared" si="5"/>
        <v>63035.008499999996</v>
      </c>
    </row>
    <row r="207" spans="1:8" ht="15" x14ac:dyDescent="0.25">
      <c r="A207">
        <v>189</v>
      </c>
      <c r="B207" s="52">
        <v>6002000</v>
      </c>
      <c r="C207" s="84" t="s">
        <v>499</v>
      </c>
      <c r="D207" s="52" t="s">
        <v>185</v>
      </c>
      <c r="E207" s="105">
        <v>195571.43</v>
      </c>
      <c r="F207" s="105">
        <v>98419.42</v>
      </c>
      <c r="G207" s="106">
        <f t="shared" si="4"/>
        <v>293990.84999999998</v>
      </c>
      <c r="H207" s="106">
        <f t="shared" si="5"/>
        <v>44098.627499999995</v>
      </c>
    </row>
    <row r="208" spans="1:8" ht="15" x14ac:dyDescent="0.25">
      <c r="A208">
        <v>190</v>
      </c>
      <c r="B208" s="57">
        <v>6003000</v>
      </c>
      <c r="C208" s="83" t="s">
        <v>500</v>
      </c>
      <c r="D208" s="57" t="s">
        <v>186</v>
      </c>
      <c r="E208" s="87">
        <v>5817146.7199999997</v>
      </c>
      <c r="F208" s="87">
        <v>110161.3</v>
      </c>
      <c r="G208" s="91">
        <f t="shared" si="4"/>
        <v>5927308.0199999996</v>
      </c>
      <c r="H208" s="91">
        <f t="shared" si="5"/>
        <v>889096.20299999986</v>
      </c>
    </row>
    <row r="209" spans="1:8" ht="15" x14ac:dyDescent="0.25">
      <c r="A209">
        <v>191</v>
      </c>
      <c r="B209" s="57">
        <v>6004000</v>
      </c>
      <c r="C209" s="83" t="s">
        <v>501</v>
      </c>
      <c r="D209" s="57" t="s">
        <v>250</v>
      </c>
      <c r="E209" s="87">
        <v>2221840.75</v>
      </c>
      <c r="F209" s="87">
        <v>57448.59</v>
      </c>
      <c r="G209" s="91">
        <f t="shared" si="4"/>
        <v>2279289.34</v>
      </c>
      <c r="H209" s="91">
        <f t="shared" si="5"/>
        <v>341893.40099999995</v>
      </c>
    </row>
    <row r="210" spans="1:8" ht="15" x14ac:dyDescent="0.25">
      <c r="A210">
        <v>192</v>
      </c>
      <c r="B210" s="52">
        <v>6040700</v>
      </c>
      <c r="C210" s="85" t="s">
        <v>502</v>
      </c>
      <c r="D210" s="52" t="s">
        <v>187</v>
      </c>
      <c r="E210" s="105">
        <v>3424673.18</v>
      </c>
      <c r="F210" s="105">
        <v>18826.169999999998</v>
      </c>
      <c r="G210" s="106">
        <f t="shared" si="4"/>
        <v>3443499.35</v>
      </c>
      <c r="H210" s="106">
        <f t="shared" si="5"/>
        <v>516524.90249999997</v>
      </c>
    </row>
    <row r="211" spans="1:8" ht="15" x14ac:dyDescent="0.25">
      <c r="A211">
        <v>193</v>
      </c>
      <c r="B211" s="52">
        <v>6041700</v>
      </c>
      <c r="C211" s="84" t="s">
        <v>503</v>
      </c>
      <c r="D211" s="52" t="s">
        <v>188</v>
      </c>
      <c r="E211" s="105">
        <v>1352156.53</v>
      </c>
      <c r="F211" s="105">
        <v>36580.92</v>
      </c>
      <c r="G211" s="106">
        <f t="shared" si="4"/>
        <v>1388737.45</v>
      </c>
      <c r="H211" s="106">
        <f t="shared" si="5"/>
        <v>208310.61749999999</v>
      </c>
    </row>
    <row r="212" spans="1:8" ht="15" x14ac:dyDescent="0.25">
      <c r="A212">
        <v>194</v>
      </c>
      <c r="B212" s="100">
        <v>6043700</v>
      </c>
      <c r="C212" s="94" t="s">
        <v>504</v>
      </c>
      <c r="D212" s="100" t="s">
        <v>189</v>
      </c>
      <c r="E212" s="87">
        <v>430809.9</v>
      </c>
      <c r="F212" s="87">
        <v>19109.36</v>
      </c>
      <c r="G212" s="91">
        <f t="shared" ref="G212:G275" si="6">SUM(E212:F212)</f>
        <v>449919.26</v>
      </c>
      <c r="H212" s="91">
        <f t="shared" ref="H212:H275" si="7">G212*15%</f>
        <v>67487.888999999996</v>
      </c>
    </row>
    <row r="213" spans="1:8" ht="15" x14ac:dyDescent="0.25">
      <c r="A213">
        <v>195</v>
      </c>
      <c r="B213" s="57">
        <v>6047700</v>
      </c>
      <c r="C213" s="94" t="s">
        <v>505</v>
      </c>
      <c r="D213" s="57" t="s">
        <v>190</v>
      </c>
      <c r="E213" s="87">
        <v>1080358.4099999999</v>
      </c>
      <c r="F213" s="87">
        <v>21930.07</v>
      </c>
      <c r="G213" s="91">
        <f t="shared" si="6"/>
        <v>1102288.48</v>
      </c>
      <c r="H213" s="91">
        <f t="shared" si="7"/>
        <v>165343.272</v>
      </c>
    </row>
    <row r="214" spans="1:8" ht="15" x14ac:dyDescent="0.25">
      <c r="A214">
        <v>196</v>
      </c>
      <c r="B214" s="57">
        <v>6050700</v>
      </c>
      <c r="C214" s="94" t="s">
        <v>506</v>
      </c>
      <c r="D214" s="57" t="s">
        <v>280</v>
      </c>
      <c r="E214" s="87">
        <v>1009017.74</v>
      </c>
      <c r="F214" s="87">
        <v>9825.27</v>
      </c>
      <c r="G214" s="91">
        <f t="shared" si="6"/>
        <v>1018843.01</v>
      </c>
      <c r="H214" s="91">
        <f t="shared" si="7"/>
        <v>152826.4515</v>
      </c>
    </row>
    <row r="215" spans="1:8" ht="15" x14ac:dyDescent="0.25">
      <c r="A215">
        <v>197</v>
      </c>
      <c r="B215" s="100">
        <v>6052700</v>
      </c>
      <c r="C215" s="83" t="s">
        <v>507</v>
      </c>
      <c r="D215" s="57" t="s">
        <v>257</v>
      </c>
      <c r="E215" s="87">
        <v>803600.57000000007</v>
      </c>
      <c r="F215" s="87">
        <v>0</v>
      </c>
      <c r="G215" s="91">
        <f t="shared" si="6"/>
        <v>803600.57000000007</v>
      </c>
      <c r="H215" s="91">
        <f t="shared" si="7"/>
        <v>120540.0855</v>
      </c>
    </row>
    <row r="216" spans="1:8" ht="15" x14ac:dyDescent="0.25">
      <c r="A216">
        <v>198</v>
      </c>
      <c r="B216" s="100">
        <v>6053700</v>
      </c>
      <c r="C216" s="83" t="s">
        <v>508</v>
      </c>
      <c r="D216" s="57" t="s">
        <v>260</v>
      </c>
      <c r="E216" s="87">
        <v>393612.64999999997</v>
      </c>
      <c r="F216" s="87">
        <v>0</v>
      </c>
      <c r="G216" s="91">
        <f t="shared" si="6"/>
        <v>393612.64999999997</v>
      </c>
      <c r="H216" s="91">
        <f t="shared" si="7"/>
        <v>59041.897499999992</v>
      </c>
    </row>
    <row r="217" spans="1:8" ht="15" x14ac:dyDescent="0.25">
      <c r="A217">
        <v>199</v>
      </c>
      <c r="B217" s="57">
        <v>6055700</v>
      </c>
      <c r="C217" s="83" t="s">
        <v>509</v>
      </c>
      <c r="D217" s="57" t="s">
        <v>245</v>
      </c>
      <c r="E217" s="87">
        <v>108806.31999999999</v>
      </c>
      <c r="F217" s="87">
        <v>7258</v>
      </c>
      <c r="G217" s="91">
        <f t="shared" si="6"/>
        <v>116064.31999999999</v>
      </c>
      <c r="H217" s="91">
        <f t="shared" si="7"/>
        <v>17409.647999999997</v>
      </c>
    </row>
    <row r="218" spans="1:8" ht="15" x14ac:dyDescent="0.25">
      <c r="A218">
        <v>200</v>
      </c>
      <c r="B218" s="57">
        <v>6060700</v>
      </c>
      <c r="C218" s="83" t="s">
        <v>510</v>
      </c>
      <c r="D218" s="101" t="s">
        <v>284</v>
      </c>
      <c r="E218" s="87">
        <v>186289.12</v>
      </c>
      <c r="F218" s="87">
        <v>4540.18</v>
      </c>
      <c r="G218" s="91">
        <f t="shared" si="6"/>
        <v>190829.3</v>
      </c>
      <c r="H218" s="91">
        <f t="shared" si="7"/>
        <v>28624.394999999997</v>
      </c>
    </row>
    <row r="219" spans="1:8" ht="15" x14ac:dyDescent="0.25">
      <c r="A219">
        <v>201</v>
      </c>
      <c r="B219" s="57">
        <v>6062700</v>
      </c>
      <c r="C219" s="83" t="s">
        <v>511</v>
      </c>
      <c r="D219" s="82" t="s">
        <v>261</v>
      </c>
      <c r="E219" s="87">
        <v>163183.91</v>
      </c>
      <c r="F219" s="87">
        <v>0</v>
      </c>
      <c r="G219" s="91">
        <f t="shared" si="6"/>
        <v>163183.91</v>
      </c>
      <c r="H219" s="91">
        <f t="shared" si="7"/>
        <v>24477.586500000001</v>
      </c>
    </row>
    <row r="220" spans="1:8" ht="15" x14ac:dyDescent="0.25">
      <c r="A220">
        <v>202</v>
      </c>
      <c r="B220" s="57">
        <v>6063700</v>
      </c>
      <c r="C220" s="94" t="s">
        <v>512</v>
      </c>
      <c r="D220" s="82" t="s">
        <v>281</v>
      </c>
      <c r="E220" s="87">
        <v>109959.37</v>
      </c>
      <c r="F220" s="87">
        <v>0</v>
      </c>
      <c r="G220" s="91">
        <f t="shared" si="6"/>
        <v>109959.37</v>
      </c>
      <c r="H220" s="91">
        <f t="shared" si="7"/>
        <v>16493.905499999997</v>
      </c>
    </row>
    <row r="221" spans="1:8" ht="15" x14ac:dyDescent="0.25">
      <c r="A221">
        <v>203</v>
      </c>
      <c r="B221" s="57">
        <v>6064700</v>
      </c>
      <c r="C221" s="94"/>
      <c r="D221" s="82" t="s">
        <v>573</v>
      </c>
      <c r="E221" s="87">
        <v>23755.33</v>
      </c>
      <c r="F221" s="87">
        <v>0</v>
      </c>
      <c r="G221" s="91">
        <f t="shared" si="6"/>
        <v>23755.33</v>
      </c>
      <c r="H221" s="91">
        <f t="shared" si="7"/>
        <v>3563.2995000000001</v>
      </c>
    </row>
    <row r="222" spans="1:8" ht="15" x14ac:dyDescent="0.25">
      <c r="A222">
        <v>204</v>
      </c>
      <c r="B222" s="57">
        <v>6091000</v>
      </c>
      <c r="C222" s="83" t="s">
        <v>513</v>
      </c>
      <c r="D222" s="57" t="s">
        <v>191</v>
      </c>
      <c r="E222" s="87">
        <v>41932.399999999994</v>
      </c>
      <c r="F222" s="87">
        <v>3763.91</v>
      </c>
      <c r="G222" s="91">
        <f t="shared" si="6"/>
        <v>45696.31</v>
      </c>
      <c r="H222" s="91">
        <f t="shared" si="7"/>
        <v>6854.4464999999991</v>
      </c>
    </row>
    <row r="223" spans="1:8" ht="15" x14ac:dyDescent="0.25">
      <c r="A223">
        <v>205</v>
      </c>
      <c r="B223" s="57">
        <v>6092000</v>
      </c>
      <c r="C223" s="83" t="s">
        <v>514</v>
      </c>
      <c r="D223" s="57" t="s">
        <v>192</v>
      </c>
      <c r="E223" s="87">
        <v>109689.13</v>
      </c>
      <c r="F223" s="87">
        <v>1130.5999999999999</v>
      </c>
      <c r="G223" s="91">
        <f t="shared" si="6"/>
        <v>110819.73000000001</v>
      </c>
      <c r="H223" s="91">
        <f t="shared" si="7"/>
        <v>16622.959500000001</v>
      </c>
    </row>
    <row r="224" spans="1:8" ht="15" x14ac:dyDescent="0.25">
      <c r="A224">
        <v>206</v>
      </c>
      <c r="B224" s="57">
        <v>6094000</v>
      </c>
      <c r="C224" s="94" t="s">
        <v>515</v>
      </c>
      <c r="D224" s="57" t="s">
        <v>193</v>
      </c>
      <c r="E224" s="87">
        <v>68520.790000000008</v>
      </c>
      <c r="F224" s="87">
        <v>0</v>
      </c>
      <c r="G224" s="91">
        <f t="shared" si="6"/>
        <v>68520.790000000008</v>
      </c>
      <c r="H224" s="91">
        <f t="shared" si="7"/>
        <v>10278.1185</v>
      </c>
    </row>
    <row r="225" spans="1:8" ht="16.149999999999999" customHeight="1" x14ac:dyDescent="0.25">
      <c r="A225">
        <v>207</v>
      </c>
      <c r="B225" s="57">
        <v>6102000</v>
      </c>
      <c r="C225" s="83" t="s">
        <v>516</v>
      </c>
      <c r="D225" s="57" t="s">
        <v>194</v>
      </c>
      <c r="E225" s="87">
        <v>124318.49</v>
      </c>
      <c r="F225" s="87">
        <v>15628.95</v>
      </c>
      <c r="G225" s="91">
        <f t="shared" si="6"/>
        <v>139947.44</v>
      </c>
      <c r="H225" s="91">
        <f t="shared" si="7"/>
        <v>20992.115999999998</v>
      </c>
    </row>
    <row r="226" spans="1:8" ht="15" x14ac:dyDescent="0.25">
      <c r="A226">
        <v>208</v>
      </c>
      <c r="B226" s="57">
        <v>6103000</v>
      </c>
      <c r="C226" s="83" t="s">
        <v>517</v>
      </c>
      <c r="D226" s="57" t="s">
        <v>195</v>
      </c>
      <c r="E226" s="87">
        <v>131346.04999999999</v>
      </c>
      <c r="F226" s="87">
        <v>55300.02</v>
      </c>
      <c r="G226" s="91">
        <f t="shared" si="6"/>
        <v>186646.06999999998</v>
      </c>
      <c r="H226" s="91">
        <f t="shared" si="7"/>
        <v>27996.910499999994</v>
      </c>
    </row>
    <row r="227" spans="1:8" ht="15" x14ac:dyDescent="0.25">
      <c r="A227">
        <v>209</v>
      </c>
      <c r="B227" s="52">
        <v>6201000</v>
      </c>
      <c r="C227" s="85" t="s">
        <v>518</v>
      </c>
      <c r="D227" s="52" t="s">
        <v>196</v>
      </c>
      <c r="E227" s="105">
        <v>199769.05000000002</v>
      </c>
      <c r="F227" s="105">
        <v>43773.09</v>
      </c>
      <c r="G227" s="106">
        <f t="shared" si="6"/>
        <v>243542.14</v>
      </c>
      <c r="H227" s="106">
        <f t="shared" si="7"/>
        <v>36531.321000000004</v>
      </c>
    </row>
    <row r="228" spans="1:8" ht="15" x14ac:dyDescent="0.25">
      <c r="A228">
        <v>210</v>
      </c>
      <c r="B228" s="52">
        <v>6205000</v>
      </c>
      <c r="C228" s="84" t="s">
        <v>519</v>
      </c>
      <c r="D228" s="52" t="s">
        <v>197</v>
      </c>
      <c r="E228" s="105">
        <v>572537.87</v>
      </c>
      <c r="F228" s="105">
        <v>5966.57</v>
      </c>
      <c r="G228" s="106">
        <f t="shared" si="6"/>
        <v>578504.43999999994</v>
      </c>
      <c r="H228" s="106">
        <f t="shared" si="7"/>
        <v>86775.665999999983</v>
      </c>
    </row>
    <row r="229" spans="1:8" ht="15" x14ac:dyDescent="0.25">
      <c r="A229">
        <v>211</v>
      </c>
      <c r="B229" s="57">
        <v>6301000</v>
      </c>
      <c r="C229" s="94" t="s">
        <v>520</v>
      </c>
      <c r="D229" s="57" t="s">
        <v>198</v>
      </c>
      <c r="E229" s="87">
        <v>856782.5199999999</v>
      </c>
      <c r="F229" s="87">
        <v>9897.07</v>
      </c>
      <c r="G229" s="91">
        <f t="shared" si="6"/>
        <v>866679.58999999985</v>
      </c>
      <c r="H229" s="91">
        <f t="shared" si="7"/>
        <v>130001.93849999997</v>
      </c>
    </row>
    <row r="230" spans="1:8" ht="15" x14ac:dyDescent="0.25">
      <c r="A230">
        <v>212</v>
      </c>
      <c r="B230" s="57">
        <v>6302000</v>
      </c>
      <c r="C230" s="83" t="s">
        <v>521</v>
      </c>
      <c r="D230" s="57" t="s">
        <v>199</v>
      </c>
      <c r="E230" s="87">
        <v>211237.96</v>
      </c>
      <c r="F230" s="87">
        <v>55363.44</v>
      </c>
      <c r="G230" s="91">
        <f t="shared" si="6"/>
        <v>266601.40000000002</v>
      </c>
      <c r="H230" s="91">
        <f t="shared" si="7"/>
        <v>39990.21</v>
      </c>
    </row>
    <row r="231" spans="1:8" ht="15" x14ac:dyDescent="0.25">
      <c r="A231">
        <v>213</v>
      </c>
      <c r="B231" s="57">
        <v>6303000</v>
      </c>
      <c r="C231" s="94" t="s">
        <v>522</v>
      </c>
      <c r="D231" s="57" t="s">
        <v>200</v>
      </c>
      <c r="E231" s="87">
        <v>446686.98</v>
      </c>
      <c r="F231" s="87">
        <v>69812.5</v>
      </c>
      <c r="G231" s="91">
        <f t="shared" si="6"/>
        <v>516499.48</v>
      </c>
      <c r="H231" s="91">
        <f t="shared" si="7"/>
        <v>77474.921999999991</v>
      </c>
    </row>
    <row r="232" spans="1:8" ht="15" x14ac:dyDescent="0.25">
      <c r="A232">
        <v>214</v>
      </c>
      <c r="B232" s="57">
        <v>6304000</v>
      </c>
      <c r="C232" s="83" t="s">
        <v>523</v>
      </c>
      <c r="D232" s="57" t="s">
        <v>251</v>
      </c>
      <c r="E232" s="87">
        <v>1328823.6400000001</v>
      </c>
      <c r="F232" s="87">
        <v>13442.03</v>
      </c>
      <c r="G232" s="91">
        <f t="shared" si="6"/>
        <v>1342265.6700000002</v>
      </c>
      <c r="H232" s="91">
        <f t="shared" si="7"/>
        <v>201339.85050000003</v>
      </c>
    </row>
    <row r="233" spans="1:8" ht="15" x14ac:dyDescent="0.25">
      <c r="A233">
        <v>215</v>
      </c>
      <c r="B233" s="57">
        <v>6401000</v>
      </c>
      <c r="C233" s="83" t="s">
        <v>524</v>
      </c>
      <c r="D233" s="57" t="s">
        <v>201</v>
      </c>
      <c r="E233" s="87">
        <v>2220094.2500000005</v>
      </c>
      <c r="F233" s="87">
        <v>15575.97</v>
      </c>
      <c r="G233" s="91">
        <f t="shared" si="6"/>
        <v>2235670.2200000007</v>
      </c>
      <c r="H233" s="91">
        <f t="shared" si="7"/>
        <v>335350.53300000011</v>
      </c>
    </row>
    <row r="234" spans="1:8" ht="15" x14ac:dyDescent="0.25">
      <c r="A234">
        <v>216</v>
      </c>
      <c r="B234" s="57">
        <v>6502000</v>
      </c>
      <c r="C234" s="83" t="s">
        <v>525</v>
      </c>
      <c r="D234" s="57" t="s">
        <v>202</v>
      </c>
      <c r="E234" s="87">
        <v>331293.33999999997</v>
      </c>
      <c r="F234" s="87">
        <v>21007.42</v>
      </c>
      <c r="G234" s="91">
        <f t="shared" si="6"/>
        <v>352300.75999999995</v>
      </c>
      <c r="H234" s="91">
        <f t="shared" si="7"/>
        <v>52845.113999999994</v>
      </c>
    </row>
    <row r="235" spans="1:8" ht="15" x14ac:dyDescent="0.25">
      <c r="A235">
        <v>217</v>
      </c>
      <c r="B235" s="57">
        <v>6505000</v>
      </c>
      <c r="C235" s="83" t="s">
        <v>526</v>
      </c>
      <c r="D235" s="57" t="s">
        <v>203</v>
      </c>
      <c r="E235" s="87">
        <v>382676.3</v>
      </c>
      <c r="F235" s="87">
        <v>11077.09</v>
      </c>
      <c r="G235" s="91">
        <f t="shared" si="6"/>
        <v>393753.39</v>
      </c>
      <c r="H235" s="91">
        <f t="shared" si="7"/>
        <v>59063.008499999996</v>
      </c>
    </row>
    <row r="236" spans="1:8" ht="15" x14ac:dyDescent="0.25">
      <c r="A236">
        <v>218</v>
      </c>
      <c r="B236" s="57">
        <v>6601000</v>
      </c>
      <c r="C236" s="83" t="s">
        <v>527</v>
      </c>
      <c r="D236" s="57" t="s">
        <v>204</v>
      </c>
      <c r="E236" s="87">
        <v>293210.27999999997</v>
      </c>
      <c r="F236" s="87">
        <v>163988.22</v>
      </c>
      <c r="G236" s="91">
        <f t="shared" si="6"/>
        <v>457198.5</v>
      </c>
      <c r="H236" s="91">
        <f t="shared" si="7"/>
        <v>68579.774999999994</v>
      </c>
    </row>
    <row r="237" spans="1:8" ht="15" x14ac:dyDescent="0.25">
      <c r="A237">
        <v>219</v>
      </c>
      <c r="B237" s="57">
        <v>6602000</v>
      </c>
      <c r="C237" s="94" t="s">
        <v>528</v>
      </c>
      <c r="D237" s="57" t="s">
        <v>205</v>
      </c>
      <c r="E237" s="87">
        <v>218984.94</v>
      </c>
      <c r="F237" s="87">
        <v>31718.85</v>
      </c>
      <c r="G237" s="91">
        <f t="shared" si="6"/>
        <v>250703.79</v>
      </c>
      <c r="H237" s="91">
        <f t="shared" si="7"/>
        <v>37605.568500000001</v>
      </c>
    </row>
    <row r="238" spans="1:8" ht="15" x14ac:dyDescent="0.25">
      <c r="A238">
        <v>220</v>
      </c>
      <c r="B238" s="57">
        <v>6603000</v>
      </c>
      <c r="C238" s="94" t="s">
        <v>529</v>
      </c>
      <c r="D238" s="57" t="s">
        <v>206</v>
      </c>
      <c r="E238" s="87">
        <v>5161244.7300000004</v>
      </c>
      <c r="F238" s="87">
        <v>10600.65</v>
      </c>
      <c r="G238" s="91">
        <f t="shared" si="6"/>
        <v>5171845.3800000008</v>
      </c>
      <c r="H238" s="91">
        <f t="shared" si="7"/>
        <v>775776.80700000015</v>
      </c>
    </row>
    <row r="239" spans="1:8" ht="15" x14ac:dyDescent="0.25">
      <c r="A239">
        <v>221</v>
      </c>
      <c r="B239" s="57">
        <v>6605000</v>
      </c>
      <c r="C239" s="83" t="s">
        <v>530</v>
      </c>
      <c r="D239" s="57" t="s">
        <v>207</v>
      </c>
      <c r="E239" s="87">
        <v>830448.85000000009</v>
      </c>
      <c r="F239" s="87">
        <v>6519.43</v>
      </c>
      <c r="G239" s="91">
        <f t="shared" si="6"/>
        <v>836968.28000000014</v>
      </c>
      <c r="H239" s="91">
        <f t="shared" si="7"/>
        <v>125545.24200000001</v>
      </c>
    </row>
    <row r="240" spans="1:8" ht="15" x14ac:dyDescent="0.25">
      <c r="A240">
        <v>222</v>
      </c>
      <c r="B240" s="57">
        <v>6606000</v>
      </c>
      <c r="C240" s="94" t="s">
        <v>531</v>
      </c>
      <c r="D240" s="57" t="s">
        <v>208</v>
      </c>
      <c r="E240" s="87">
        <v>225919.09</v>
      </c>
      <c r="F240" s="87">
        <v>5562.76</v>
      </c>
      <c r="G240" s="91">
        <f t="shared" si="6"/>
        <v>231481.85</v>
      </c>
      <c r="H240" s="91">
        <f t="shared" si="7"/>
        <v>34722.277499999997</v>
      </c>
    </row>
    <row r="241" spans="1:8" ht="15" x14ac:dyDescent="0.25">
      <c r="A241">
        <v>223</v>
      </c>
      <c r="B241" s="100">
        <v>6640700</v>
      </c>
      <c r="C241" s="83" t="s">
        <v>532</v>
      </c>
      <c r="D241" s="57" t="s">
        <v>209</v>
      </c>
      <c r="E241" s="87">
        <v>197961.99</v>
      </c>
      <c r="F241" s="87">
        <v>0</v>
      </c>
      <c r="G241" s="91">
        <f t="shared" si="6"/>
        <v>197961.99</v>
      </c>
      <c r="H241" s="91">
        <f t="shared" si="7"/>
        <v>29694.298499999997</v>
      </c>
    </row>
    <row r="242" spans="1:8" ht="15" x14ac:dyDescent="0.25">
      <c r="A242">
        <v>224</v>
      </c>
      <c r="B242" s="57">
        <v>6701000</v>
      </c>
      <c r="C242" s="83" t="s">
        <v>533</v>
      </c>
      <c r="D242" s="57" t="s">
        <v>210</v>
      </c>
      <c r="E242" s="87">
        <v>190325.87</v>
      </c>
      <c r="F242" s="87">
        <v>28079.55</v>
      </c>
      <c r="G242" s="91">
        <f t="shared" si="6"/>
        <v>218405.41999999998</v>
      </c>
      <c r="H242" s="91">
        <f t="shared" si="7"/>
        <v>32760.812999999995</v>
      </c>
    </row>
    <row r="243" spans="1:8" ht="15" x14ac:dyDescent="0.25">
      <c r="A243">
        <v>225</v>
      </c>
      <c r="B243" s="57">
        <v>6703000</v>
      </c>
      <c r="C243" s="83" t="s">
        <v>534</v>
      </c>
      <c r="D243" s="57" t="s">
        <v>211</v>
      </c>
      <c r="E243" s="87">
        <v>88054.439999999988</v>
      </c>
      <c r="F243" s="87">
        <v>5202.6899999999996</v>
      </c>
      <c r="G243" s="91">
        <f t="shared" si="6"/>
        <v>93257.12999999999</v>
      </c>
      <c r="H243" s="91">
        <f t="shared" si="7"/>
        <v>13988.569499999998</v>
      </c>
    </row>
    <row r="244" spans="1:8" ht="15" x14ac:dyDescent="0.25">
      <c r="A244">
        <v>226</v>
      </c>
      <c r="B244" s="57">
        <v>6802000</v>
      </c>
      <c r="C244" s="83" t="s">
        <v>535</v>
      </c>
      <c r="D244" s="57" t="s">
        <v>212</v>
      </c>
      <c r="E244" s="87">
        <v>8882.73</v>
      </c>
      <c r="F244" s="87">
        <v>36640.550000000003</v>
      </c>
      <c r="G244" s="91">
        <f t="shared" si="6"/>
        <v>45523.28</v>
      </c>
      <c r="H244" s="91">
        <f t="shared" si="7"/>
        <v>6828.4919999999993</v>
      </c>
    </row>
    <row r="245" spans="1:8" ht="15" x14ac:dyDescent="0.25">
      <c r="A245">
        <v>227</v>
      </c>
      <c r="B245" s="57">
        <v>6804000</v>
      </c>
      <c r="C245" s="83" t="s">
        <v>536</v>
      </c>
      <c r="D245" s="57" t="s">
        <v>213</v>
      </c>
      <c r="E245" s="87">
        <v>646526.22</v>
      </c>
      <c r="F245" s="87">
        <v>20544.77</v>
      </c>
      <c r="G245" s="91">
        <f t="shared" si="6"/>
        <v>667070.99</v>
      </c>
      <c r="H245" s="91">
        <f t="shared" si="7"/>
        <v>100060.6485</v>
      </c>
    </row>
    <row r="246" spans="1:8" ht="15" x14ac:dyDescent="0.25">
      <c r="A246">
        <v>228</v>
      </c>
      <c r="B246" s="57">
        <v>6901000</v>
      </c>
      <c r="C246" s="83" t="s">
        <v>537</v>
      </c>
      <c r="D246" s="57" t="s">
        <v>214</v>
      </c>
      <c r="E246" s="87">
        <v>197497.66</v>
      </c>
      <c r="F246" s="87">
        <v>36477.39</v>
      </c>
      <c r="G246" s="91">
        <f t="shared" si="6"/>
        <v>233975.05</v>
      </c>
      <c r="H246" s="91">
        <f t="shared" si="7"/>
        <v>35096.2575</v>
      </c>
    </row>
    <row r="247" spans="1:8" ht="15" x14ac:dyDescent="0.25">
      <c r="A247">
        <v>229</v>
      </c>
      <c r="B247" s="52">
        <v>7001000</v>
      </c>
      <c r="C247" s="85" t="s">
        <v>538</v>
      </c>
      <c r="D247" s="52" t="s">
        <v>215</v>
      </c>
      <c r="E247" s="105">
        <v>392525.19</v>
      </c>
      <c r="F247" s="105">
        <v>50236.2</v>
      </c>
      <c r="G247" s="106">
        <f t="shared" si="6"/>
        <v>442761.39</v>
      </c>
      <c r="H247" s="106">
        <f t="shared" si="7"/>
        <v>66414.208499999993</v>
      </c>
    </row>
    <row r="248" spans="1:8" ht="15" x14ac:dyDescent="0.25">
      <c r="A248">
        <v>230</v>
      </c>
      <c r="B248" s="57">
        <v>7003000</v>
      </c>
      <c r="C248" s="83" t="s">
        <v>539</v>
      </c>
      <c r="D248" s="57" t="s">
        <v>216</v>
      </c>
      <c r="E248" s="87">
        <v>547595.32999999996</v>
      </c>
      <c r="F248" s="87">
        <v>10153.61</v>
      </c>
      <c r="G248" s="91">
        <f t="shared" si="6"/>
        <v>557748.93999999994</v>
      </c>
      <c r="H248" s="91">
        <f t="shared" si="7"/>
        <v>83662.340999999986</v>
      </c>
    </row>
    <row r="249" spans="1:8" ht="15" x14ac:dyDescent="0.25">
      <c r="A249">
        <v>231</v>
      </c>
      <c r="B249" s="57">
        <v>7007000</v>
      </c>
      <c r="C249" s="83" t="s">
        <v>540</v>
      </c>
      <c r="D249" s="57" t="s">
        <v>217</v>
      </c>
      <c r="E249" s="87">
        <v>480085.92000000004</v>
      </c>
      <c r="F249" s="87">
        <v>8275.1200000000008</v>
      </c>
      <c r="G249" s="91">
        <f t="shared" si="6"/>
        <v>488361.04000000004</v>
      </c>
      <c r="H249" s="91">
        <f t="shared" si="7"/>
        <v>73254.156000000003</v>
      </c>
    </row>
    <row r="250" spans="1:8" ht="15" x14ac:dyDescent="0.25">
      <c r="A250">
        <v>232</v>
      </c>
      <c r="B250" s="57">
        <v>7008000</v>
      </c>
      <c r="C250" s="94" t="s">
        <v>541</v>
      </c>
      <c r="D250" s="57" t="s">
        <v>218</v>
      </c>
      <c r="E250" s="87">
        <v>1383652.06</v>
      </c>
      <c r="F250" s="87">
        <v>16461.12</v>
      </c>
      <c r="G250" s="91">
        <f t="shared" si="6"/>
        <v>1400113.1800000002</v>
      </c>
      <c r="H250" s="91">
        <f t="shared" si="7"/>
        <v>210016.97700000001</v>
      </c>
    </row>
    <row r="251" spans="1:8" ht="15" x14ac:dyDescent="0.25">
      <c r="A251">
        <v>233</v>
      </c>
      <c r="B251" s="57">
        <v>7009000</v>
      </c>
      <c r="C251" s="94" t="s">
        <v>542</v>
      </c>
      <c r="D251" s="57" t="s">
        <v>219</v>
      </c>
      <c r="E251" s="87">
        <v>250914.39</v>
      </c>
      <c r="F251" s="87">
        <v>10632.6</v>
      </c>
      <c r="G251" s="91">
        <f t="shared" si="6"/>
        <v>261546.99000000002</v>
      </c>
      <c r="H251" s="91">
        <f t="shared" si="7"/>
        <v>39232.048500000004</v>
      </c>
    </row>
    <row r="252" spans="1:8" ht="15" x14ac:dyDescent="0.25">
      <c r="A252">
        <v>234</v>
      </c>
      <c r="B252" s="57">
        <v>7102000</v>
      </c>
      <c r="C252" s="83" t="s">
        <v>543</v>
      </c>
      <c r="D252" s="57" t="s">
        <v>220</v>
      </c>
      <c r="E252" s="87">
        <v>174643.92</v>
      </c>
      <c r="F252" s="87">
        <v>20475.14</v>
      </c>
      <c r="G252" s="91">
        <f t="shared" si="6"/>
        <v>195119.06</v>
      </c>
      <c r="H252" s="91">
        <f t="shared" si="7"/>
        <v>29267.859</v>
      </c>
    </row>
    <row r="253" spans="1:8" ht="15" x14ac:dyDescent="0.25">
      <c r="A253">
        <v>235</v>
      </c>
      <c r="B253" s="57">
        <v>7104000</v>
      </c>
      <c r="C253" s="94" t="s">
        <v>544</v>
      </c>
      <c r="D253" s="57" t="s">
        <v>221</v>
      </c>
      <c r="E253" s="87">
        <v>326837.13000000006</v>
      </c>
      <c r="F253" s="87">
        <v>7190.9</v>
      </c>
      <c r="G253" s="91">
        <f t="shared" si="6"/>
        <v>334028.03000000009</v>
      </c>
      <c r="H253" s="91">
        <f t="shared" si="7"/>
        <v>50104.204500000014</v>
      </c>
    </row>
    <row r="254" spans="1:8" ht="15" x14ac:dyDescent="0.25">
      <c r="A254">
        <v>236</v>
      </c>
      <c r="B254" s="57">
        <v>7105000</v>
      </c>
      <c r="C254" s="94" t="s">
        <v>545</v>
      </c>
      <c r="D254" s="57" t="s">
        <v>252</v>
      </c>
      <c r="E254" s="87">
        <v>190650.95</v>
      </c>
      <c r="F254" s="87">
        <v>4328.28</v>
      </c>
      <c r="G254" s="91">
        <f t="shared" si="6"/>
        <v>194979.23</v>
      </c>
      <c r="H254" s="91">
        <f t="shared" si="7"/>
        <v>29246.8845</v>
      </c>
    </row>
    <row r="255" spans="1:8" ht="15" x14ac:dyDescent="0.25">
      <c r="A255">
        <v>237</v>
      </c>
      <c r="B255" s="57">
        <v>7201000</v>
      </c>
      <c r="C255" s="83" t="s">
        <v>546</v>
      </c>
      <c r="D255" s="57" t="s">
        <v>222</v>
      </c>
      <c r="E255" s="87">
        <v>384981.17</v>
      </c>
      <c r="F255" s="87">
        <v>10617.5</v>
      </c>
      <c r="G255" s="91">
        <f t="shared" si="6"/>
        <v>395598.67</v>
      </c>
      <c r="H255" s="91">
        <f t="shared" si="7"/>
        <v>59339.800499999998</v>
      </c>
    </row>
    <row r="256" spans="1:8" ht="15" x14ac:dyDescent="0.25">
      <c r="A256">
        <v>238</v>
      </c>
      <c r="B256" s="57">
        <v>7202000</v>
      </c>
      <c r="C256" s="83" t="s">
        <v>547</v>
      </c>
      <c r="D256" s="57" t="s">
        <v>223</v>
      </c>
      <c r="E256" s="87">
        <v>145942.29999999999</v>
      </c>
      <c r="F256" s="87">
        <v>13160.13</v>
      </c>
      <c r="G256" s="91">
        <f t="shared" si="6"/>
        <v>159102.43</v>
      </c>
      <c r="H256" s="91">
        <f t="shared" si="7"/>
        <v>23865.3645</v>
      </c>
    </row>
    <row r="257" spans="1:8" ht="15" x14ac:dyDescent="0.25">
      <c r="A257">
        <v>239</v>
      </c>
      <c r="B257" s="57">
        <v>7203000</v>
      </c>
      <c r="C257" s="102" t="s">
        <v>548</v>
      </c>
      <c r="D257" s="57" t="s">
        <v>224</v>
      </c>
      <c r="E257" s="87">
        <v>167077.86000000002</v>
      </c>
      <c r="F257" s="87">
        <v>81441.88</v>
      </c>
      <c r="G257" s="91">
        <f t="shared" si="6"/>
        <v>248519.74000000002</v>
      </c>
      <c r="H257" s="91">
        <f t="shared" si="7"/>
        <v>37277.961000000003</v>
      </c>
    </row>
    <row r="258" spans="1:8" ht="15" x14ac:dyDescent="0.25">
      <c r="A258">
        <v>240</v>
      </c>
      <c r="B258" s="57">
        <v>7204000</v>
      </c>
      <c r="C258" s="83" t="s">
        <v>549</v>
      </c>
      <c r="D258" s="57" t="s">
        <v>225</v>
      </c>
      <c r="E258" s="87">
        <v>306261.54000000004</v>
      </c>
      <c r="F258" s="87">
        <v>6711.83</v>
      </c>
      <c r="G258" s="91">
        <f t="shared" si="6"/>
        <v>312973.37000000005</v>
      </c>
      <c r="H258" s="91">
        <f t="shared" si="7"/>
        <v>46946.005500000007</v>
      </c>
    </row>
    <row r="259" spans="1:8" ht="15" x14ac:dyDescent="0.25">
      <c r="A259">
        <v>241</v>
      </c>
      <c r="B259" s="57">
        <v>7205000</v>
      </c>
      <c r="C259" s="94" t="s">
        <v>550</v>
      </c>
      <c r="D259" s="57" t="s">
        <v>226</v>
      </c>
      <c r="E259" s="87">
        <v>614559.06000000006</v>
      </c>
      <c r="F259" s="87">
        <v>13007.29</v>
      </c>
      <c r="G259" s="91">
        <f t="shared" si="6"/>
        <v>627566.35000000009</v>
      </c>
      <c r="H259" s="91">
        <f t="shared" si="7"/>
        <v>94134.952500000014</v>
      </c>
    </row>
    <row r="260" spans="1:8" ht="15" x14ac:dyDescent="0.25">
      <c r="A260">
        <v>242</v>
      </c>
      <c r="B260" s="57">
        <v>7206000</v>
      </c>
      <c r="C260" s="103" t="s">
        <v>551</v>
      </c>
      <c r="D260" s="57" t="s">
        <v>227</v>
      </c>
      <c r="E260" s="87">
        <v>2783768.26</v>
      </c>
      <c r="F260" s="87">
        <v>11619.32</v>
      </c>
      <c r="G260" s="91">
        <f t="shared" si="6"/>
        <v>2795387.5799999996</v>
      </c>
      <c r="H260" s="91">
        <f t="shared" si="7"/>
        <v>419308.13699999993</v>
      </c>
    </row>
    <row r="261" spans="1:8" ht="15" x14ac:dyDescent="0.25">
      <c r="A261">
        <v>243</v>
      </c>
      <c r="B261" s="52">
        <v>7207000</v>
      </c>
      <c r="C261" s="84" t="s">
        <v>552</v>
      </c>
      <c r="D261" s="52" t="s">
        <v>228</v>
      </c>
      <c r="E261" s="105">
        <v>267731.28999999998</v>
      </c>
      <c r="F261" s="105">
        <v>140605.74</v>
      </c>
      <c r="G261" s="106">
        <f t="shared" si="6"/>
        <v>408337.02999999997</v>
      </c>
      <c r="H261" s="106">
        <f t="shared" si="7"/>
        <v>61250.554499999991</v>
      </c>
    </row>
    <row r="262" spans="1:8" ht="15" x14ac:dyDescent="0.25">
      <c r="A262">
        <v>244</v>
      </c>
      <c r="B262" s="52">
        <v>7208000</v>
      </c>
      <c r="C262" s="84" t="s">
        <v>553</v>
      </c>
      <c r="D262" s="52" t="s">
        <v>229</v>
      </c>
      <c r="E262" s="105">
        <v>326542.67</v>
      </c>
      <c r="F262" s="105">
        <v>5474.59</v>
      </c>
      <c r="G262" s="106">
        <f t="shared" si="6"/>
        <v>332017.26</v>
      </c>
      <c r="H262" s="106">
        <f t="shared" si="7"/>
        <v>49802.589</v>
      </c>
    </row>
    <row r="263" spans="1:8" ht="15" x14ac:dyDescent="0.25">
      <c r="A263">
        <v>245</v>
      </c>
      <c r="B263" s="107">
        <v>7240700</v>
      </c>
      <c r="C263" s="84" t="s">
        <v>554</v>
      </c>
      <c r="D263" s="52" t="s">
        <v>272</v>
      </c>
      <c r="E263" s="105">
        <v>504823.22</v>
      </c>
      <c r="F263" s="105">
        <v>0</v>
      </c>
      <c r="G263" s="106">
        <f t="shared" si="6"/>
        <v>504823.22</v>
      </c>
      <c r="H263" s="106">
        <f t="shared" si="7"/>
        <v>75723.482999999993</v>
      </c>
    </row>
    <row r="264" spans="1:8" ht="15" x14ac:dyDescent="0.25">
      <c r="A264">
        <v>246</v>
      </c>
      <c r="B264" s="104">
        <v>7242700</v>
      </c>
      <c r="C264" s="83" t="s">
        <v>555</v>
      </c>
      <c r="D264" s="57" t="s">
        <v>282</v>
      </c>
      <c r="E264" s="87">
        <v>5421904.2400000002</v>
      </c>
      <c r="F264" s="87">
        <v>0</v>
      </c>
      <c r="G264" s="91">
        <f t="shared" si="6"/>
        <v>5421904.2400000002</v>
      </c>
      <c r="H264" s="91">
        <f t="shared" si="7"/>
        <v>813285.63600000006</v>
      </c>
    </row>
    <row r="265" spans="1:8" ht="15" x14ac:dyDescent="0.25">
      <c r="A265">
        <v>247</v>
      </c>
      <c r="B265" s="57">
        <v>7301000</v>
      </c>
      <c r="C265" s="83" t="s">
        <v>556</v>
      </c>
      <c r="D265" s="57" t="s">
        <v>230</v>
      </c>
      <c r="E265" s="87">
        <v>221499.73000000004</v>
      </c>
      <c r="F265" s="87">
        <v>13833.38</v>
      </c>
      <c r="G265" s="91">
        <f t="shared" si="6"/>
        <v>235333.11000000004</v>
      </c>
      <c r="H265" s="91">
        <f t="shared" si="7"/>
        <v>35299.966500000002</v>
      </c>
    </row>
    <row r="266" spans="1:8" ht="15" x14ac:dyDescent="0.25">
      <c r="A266">
        <v>248</v>
      </c>
      <c r="B266" s="57">
        <v>7302000</v>
      </c>
      <c r="C266" s="94" t="s">
        <v>557</v>
      </c>
      <c r="D266" s="57" t="s">
        <v>231</v>
      </c>
      <c r="E266" s="87">
        <v>288555.36</v>
      </c>
      <c r="F266" s="87">
        <v>29445.279999999999</v>
      </c>
      <c r="G266" s="91">
        <f t="shared" si="6"/>
        <v>318000.64000000001</v>
      </c>
      <c r="H266" s="91">
        <f t="shared" si="7"/>
        <v>47700.095999999998</v>
      </c>
    </row>
    <row r="267" spans="1:8" ht="15" x14ac:dyDescent="0.25">
      <c r="A267">
        <v>249</v>
      </c>
      <c r="B267" s="57">
        <v>7303000</v>
      </c>
      <c r="C267" s="83" t="s">
        <v>558</v>
      </c>
      <c r="D267" s="57" t="s">
        <v>232</v>
      </c>
      <c r="E267" s="87">
        <v>17456.8</v>
      </c>
      <c r="F267" s="87">
        <v>7631.15</v>
      </c>
      <c r="G267" s="91">
        <f t="shared" si="6"/>
        <v>25087.949999999997</v>
      </c>
      <c r="H267" s="91">
        <f t="shared" si="7"/>
        <v>3763.1924999999992</v>
      </c>
    </row>
    <row r="268" spans="1:8" ht="16.149999999999999" customHeight="1" x14ac:dyDescent="0.25">
      <c r="A268">
        <v>250</v>
      </c>
      <c r="B268" s="57">
        <v>7304000</v>
      </c>
      <c r="C268" s="94" t="s">
        <v>559</v>
      </c>
      <c r="D268" s="57" t="s">
        <v>233</v>
      </c>
      <c r="E268" s="87">
        <v>515651.68999999994</v>
      </c>
      <c r="F268" s="87">
        <v>10952.28</v>
      </c>
      <c r="G268" s="91">
        <f t="shared" si="6"/>
        <v>526603.97</v>
      </c>
      <c r="H268" s="91">
        <f t="shared" si="7"/>
        <v>78990.595499999996</v>
      </c>
    </row>
    <row r="269" spans="1:8" ht="15" x14ac:dyDescent="0.25">
      <c r="A269">
        <v>251</v>
      </c>
      <c r="B269" s="57">
        <v>7307000</v>
      </c>
      <c r="C269" s="94" t="s">
        <v>560</v>
      </c>
      <c r="D269" s="57" t="s">
        <v>234</v>
      </c>
      <c r="E269" s="87">
        <v>794997.21999999986</v>
      </c>
      <c r="F269" s="87">
        <v>46475.360000000001</v>
      </c>
      <c r="G269" s="91">
        <f t="shared" si="6"/>
        <v>841472.57999999984</v>
      </c>
      <c r="H269" s="91">
        <f t="shared" si="7"/>
        <v>126220.88699999997</v>
      </c>
    </row>
    <row r="270" spans="1:8" ht="15" x14ac:dyDescent="0.25">
      <c r="A270">
        <v>252</v>
      </c>
      <c r="B270" s="57">
        <v>7309000</v>
      </c>
      <c r="C270" s="94" t="s">
        <v>561</v>
      </c>
      <c r="D270" s="57" t="s">
        <v>235</v>
      </c>
      <c r="E270" s="87">
        <v>170362.53000000003</v>
      </c>
      <c r="F270" s="87">
        <v>25610.18</v>
      </c>
      <c r="G270" s="91">
        <f t="shared" si="6"/>
        <v>195972.71000000002</v>
      </c>
      <c r="H270" s="91">
        <f t="shared" si="7"/>
        <v>29395.906500000001</v>
      </c>
    </row>
    <row r="271" spans="1:8" ht="15" x14ac:dyDescent="0.25">
      <c r="A271">
        <v>253</v>
      </c>
      <c r="B271" s="57">
        <v>7310000</v>
      </c>
      <c r="C271" s="83" t="s">
        <v>562</v>
      </c>
      <c r="D271" s="57" t="s">
        <v>236</v>
      </c>
      <c r="E271" s="87">
        <v>208093.61000000002</v>
      </c>
      <c r="F271" s="87">
        <v>7000.46</v>
      </c>
      <c r="G271" s="91">
        <f t="shared" si="6"/>
        <v>215094.07</v>
      </c>
      <c r="H271" s="91">
        <f t="shared" si="7"/>
        <v>32264.110499999999</v>
      </c>
    </row>
    <row r="272" spans="1:8" ht="15" x14ac:dyDescent="0.25">
      <c r="A272">
        <v>254</v>
      </c>
      <c r="B272" s="57">
        <v>7311000</v>
      </c>
      <c r="C272" s="83" t="s">
        <v>563</v>
      </c>
      <c r="D272" s="57" t="s">
        <v>283</v>
      </c>
      <c r="E272" s="87">
        <v>376907.84</v>
      </c>
      <c r="F272" s="87">
        <v>27224.53</v>
      </c>
      <c r="G272" s="91">
        <f t="shared" si="6"/>
        <v>404132.37</v>
      </c>
      <c r="H272" s="91">
        <f t="shared" si="7"/>
        <v>60619.855499999998</v>
      </c>
    </row>
    <row r="273" spans="1:8" ht="15" x14ac:dyDescent="0.25">
      <c r="A273">
        <v>255</v>
      </c>
      <c r="B273" s="57">
        <v>7401000</v>
      </c>
      <c r="C273" s="83" t="s">
        <v>564</v>
      </c>
      <c r="D273" s="57" t="s">
        <v>237</v>
      </c>
      <c r="E273" s="87">
        <v>359932.77</v>
      </c>
      <c r="F273" s="87">
        <v>16692.580000000002</v>
      </c>
      <c r="G273" s="91">
        <f t="shared" si="6"/>
        <v>376625.35000000003</v>
      </c>
      <c r="H273" s="91">
        <f t="shared" si="7"/>
        <v>56493.802500000005</v>
      </c>
    </row>
    <row r="274" spans="1:8" ht="15" x14ac:dyDescent="0.25">
      <c r="A274">
        <v>256</v>
      </c>
      <c r="B274" s="57">
        <v>7403000</v>
      </c>
      <c r="C274" s="94" t="s">
        <v>565</v>
      </c>
      <c r="D274" s="57" t="s">
        <v>238</v>
      </c>
      <c r="E274" s="87">
        <v>196267.22</v>
      </c>
      <c r="F274" s="87">
        <v>11000.74</v>
      </c>
      <c r="G274" s="91">
        <f t="shared" si="6"/>
        <v>207267.96</v>
      </c>
      <c r="H274" s="91">
        <f t="shared" si="7"/>
        <v>31090.193999999996</v>
      </c>
    </row>
    <row r="275" spans="1:8" ht="15" x14ac:dyDescent="0.25">
      <c r="A275">
        <v>257</v>
      </c>
      <c r="B275" s="57">
        <v>7503000</v>
      </c>
      <c r="C275" s="94" t="s">
        <v>566</v>
      </c>
      <c r="D275" s="57" t="s">
        <v>239</v>
      </c>
      <c r="E275" s="87">
        <v>1108894.48</v>
      </c>
      <c r="F275" s="87">
        <v>4204.72</v>
      </c>
      <c r="G275" s="91">
        <f t="shared" si="6"/>
        <v>1113099.2</v>
      </c>
      <c r="H275" s="91">
        <f t="shared" si="7"/>
        <v>166964.87999999998</v>
      </c>
    </row>
    <row r="276" spans="1:8" ht="15" x14ac:dyDescent="0.25">
      <c r="A276">
        <v>258</v>
      </c>
      <c r="B276" s="57">
        <v>7504000</v>
      </c>
      <c r="C276" s="83" t="s">
        <v>567</v>
      </c>
      <c r="D276" s="57" t="s">
        <v>240</v>
      </c>
      <c r="E276" s="87">
        <v>173144.74</v>
      </c>
      <c r="F276" s="87">
        <v>16813.939999999999</v>
      </c>
      <c r="G276" s="91">
        <f t="shared" ref="G276:G279" si="8">SUM(E276:F276)</f>
        <v>189958.68</v>
      </c>
      <c r="H276" s="91">
        <f t="shared" ref="H276:H279" si="9">G276*15%</f>
        <v>28493.802</v>
      </c>
    </row>
    <row r="277" spans="1:8" ht="15" x14ac:dyDescent="0.25">
      <c r="A277">
        <v>259</v>
      </c>
      <c r="B277" s="57">
        <v>7509000</v>
      </c>
      <c r="C277" s="94" t="s">
        <v>568</v>
      </c>
      <c r="D277" s="57" t="s">
        <v>241</v>
      </c>
      <c r="E277" s="87">
        <v>215135.51</v>
      </c>
      <c r="F277" s="87">
        <v>2175.13</v>
      </c>
      <c r="G277" s="91">
        <f t="shared" si="8"/>
        <v>217310.64</v>
      </c>
      <c r="H277" s="91">
        <f t="shared" si="9"/>
        <v>32596.596000000001</v>
      </c>
    </row>
    <row r="278" spans="1:8" ht="15" x14ac:dyDescent="0.25">
      <c r="A278">
        <v>260</v>
      </c>
      <c r="B278" s="57">
        <v>7510000</v>
      </c>
      <c r="C278" s="94" t="s">
        <v>569</v>
      </c>
      <c r="D278" s="57" t="s">
        <v>242</v>
      </c>
      <c r="E278" s="87">
        <v>191048.8</v>
      </c>
      <c r="F278" s="87">
        <v>9062.61</v>
      </c>
      <c r="G278" s="90">
        <f t="shared" si="8"/>
        <v>200111.40999999997</v>
      </c>
      <c r="H278" s="90">
        <f t="shared" si="9"/>
        <v>30016.711499999994</v>
      </c>
    </row>
    <row r="279" spans="1:8" ht="15" x14ac:dyDescent="0.25">
      <c r="E279" s="2">
        <v>524873.68000000005</v>
      </c>
      <c r="F279" s="88">
        <f>SUM(F19:F278)</f>
        <v>5904426.7399999993</v>
      </c>
      <c r="G279" s="2">
        <f t="shared" si="8"/>
        <v>6429300.419999999</v>
      </c>
      <c r="H279" s="2">
        <f t="shared" si="9"/>
        <v>964395.06299999985</v>
      </c>
    </row>
    <row r="280" spans="1:8" x14ac:dyDescent="0.25">
      <c r="E280" s="2">
        <v>88127.959999999992</v>
      </c>
      <c r="F280" s="89"/>
      <c r="G280" s="3"/>
      <c r="H280" s="3"/>
    </row>
    <row r="281" spans="1:8" x14ac:dyDescent="0.25">
      <c r="E281" s="2">
        <v>238463.11</v>
      </c>
      <c r="F281" s="89"/>
      <c r="G281" s="3"/>
      <c r="H281" s="3"/>
    </row>
    <row r="282" spans="1:8" x14ac:dyDescent="0.25">
      <c r="F282" s="89"/>
      <c r="G282" s="3"/>
      <c r="H282" s="3"/>
    </row>
    <row r="283" spans="1:8" x14ac:dyDescent="0.25">
      <c r="F283" s="89"/>
      <c r="G283" s="3"/>
      <c r="H283" s="3"/>
    </row>
    <row r="284" spans="1:8" x14ac:dyDescent="0.25">
      <c r="F284" s="89"/>
      <c r="G284" s="3"/>
      <c r="H284" s="3"/>
    </row>
    <row r="285" spans="1:8" x14ac:dyDescent="0.25">
      <c r="F285" s="89"/>
      <c r="G285" s="3"/>
      <c r="H285" s="3"/>
    </row>
    <row r="286" spans="1:8" x14ac:dyDescent="0.25">
      <c r="F286" s="89"/>
      <c r="G286" s="3"/>
      <c r="H286" s="3"/>
    </row>
    <row r="287" spans="1:8" x14ac:dyDescent="0.25">
      <c r="F287" s="89"/>
      <c r="G287" s="3"/>
      <c r="H287" s="3"/>
    </row>
    <row r="288" spans="1:8" x14ac:dyDescent="0.25">
      <c r="F288" s="89"/>
      <c r="G288" s="3"/>
      <c r="H288" s="3"/>
    </row>
    <row r="289" spans="6:8" x14ac:dyDescent="0.25">
      <c r="F289" s="42"/>
      <c r="G289" s="42"/>
      <c r="H289" s="42"/>
    </row>
  </sheetData>
  <mergeCells count="5">
    <mergeCell ref="B1:H4"/>
    <mergeCell ref="B5:H5"/>
    <mergeCell ref="B6:H6"/>
    <mergeCell ref="B7:H7"/>
    <mergeCell ref="B8:H8"/>
  </mergeCells>
  <pageMargins left="0.2" right="0.2" top="0.75" bottom="0.75" header="0.3" footer="0.3"/>
  <pageSetup scale="81" fitToHeight="0" orientation="landscape" horizontalDpi="4294967295" verticalDpi="4294967295" r:id="rId1"/>
  <headerFooter>
    <oddFooter>&amp;C&amp;P&amp;R&amp;D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16A6-7671-4DCB-A41E-6CD89E8056E8}">
  <sheetPr>
    <pageSetUpPr fitToPage="1"/>
  </sheetPr>
  <dimension ref="A1:Q281"/>
  <sheetViews>
    <sheetView zoomScaleNormal="100" workbookViewId="0">
      <pane ySplit="19" topLeftCell="A20" activePane="bottomLeft" state="frozen"/>
      <selection pane="bottomLeft" activeCell="B9" sqref="B9"/>
    </sheetView>
  </sheetViews>
  <sheetFormatPr defaultRowHeight="15.75" x14ac:dyDescent="0.25"/>
  <cols>
    <col min="1" max="1" width="4.140625" customWidth="1"/>
    <col min="3" max="3" width="11" bestFit="1" customWidth="1"/>
    <col min="4" max="4" width="38.5703125" customWidth="1"/>
    <col min="5" max="6" width="17.7109375" style="2" customWidth="1"/>
    <col min="7" max="8" width="16.7109375" style="3" customWidth="1"/>
    <col min="9" max="9" width="17.7109375" customWidth="1"/>
    <col min="10" max="10" width="16.7109375" customWidth="1"/>
  </cols>
  <sheetData>
    <row r="1" spans="2:17" ht="15.6" customHeight="1" x14ac:dyDescent="0.25">
      <c r="B1" s="112"/>
      <c r="C1" s="112"/>
      <c r="D1" s="112"/>
      <c r="E1" s="112"/>
      <c r="F1" s="112"/>
      <c r="G1" s="112"/>
      <c r="H1" s="112"/>
      <c r="I1" s="112"/>
      <c r="J1" s="112"/>
    </row>
    <row r="2" spans="2:17" ht="15.6" customHeight="1" x14ac:dyDescent="0.25">
      <c r="B2" s="112"/>
      <c r="C2" s="112"/>
      <c r="D2" s="112"/>
      <c r="E2" s="112"/>
      <c r="F2" s="112"/>
      <c r="G2" s="112"/>
      <c r="H2" s="112"/>
      <c r="I2" s="112"/>
      <c r="J2" s="112"/>
    </row>
    <row r="3" spans="2:17" ht="15.6" customHeight="1" x14ac:dyDescent="0.25">
      <c r="B3" s="112"/>
      <c r="C3" s="112"/>
      <c r="D3" s="112"/>
      <c r="E3" s="112"/>
      <c r="F3" s="112"/>
      <c r="G3" s="112"/>
      <c r="H3" s="112"/>
      <c r="I3" s="112"/>
      <c r="J3" s="112"/>
    </row>
    <row r="4" spans="2:17" ht="15.6" customHeight="1" thickBot="1" x14ac:dyDescent="0.3">
      <c r="B4" s="113"/>
      <c r="C4" s="113"/>
      <c r="D4" s="113"/>
      <c r="E4" s="113"/>
      <c r="F4" s="113"/>
      <c r="G4" s="113"/>
      <c r="H4" s="113"/>
      <c r="I4" s="113"/>
      <c r="J4" s="113"/>
    </row>
    <row r="5" spans="2:17" x14ac:dyDescent="0.3">
      <c r="B5" s="114" t="s">
        <v>299</v>
      </c>
      <c r="C5" s="115"/>
      <c r="D5" s="115"/>
      <c r="E5" s="115"/>
      <c r="F5" s="115"/>
      <c r="G5" s="115"/>
      <c r="H5" s="115"/>
      <c r="I5" s="115"/>
      <c r="J5" s="116"/>
    </row>
    <row r="6" spans="2:17" x14ac:dyDescent="0.3">
      <c r="B6" s="117" t="s">
        <v>0</v>
      </c>
      <c r="C6" s="118"/>
      <c r="D6" s="118"/>
      <c r="E6" s="118"/>
      <c r="F6" s="118"/>
      <c r="G6" s="118"/>
      <c r="H6" s="118"/>
      <c r="I6" s="118"/>
      <c r="J6" s="119"/>
    </row>
    <row r="7" spans="2:17" x14ac:dyDescent="0.3">
      <c r="B7" s="117" t="s">
        <v>273</v>
      </c>
      <c r="C7" s="118"/>
      <c r="D7" s="118"/>
      <c r="E7" s="118"/>
      <c r="F7" s="118"/>
      <c r="G7" s="118"/>
      <c r="H7" s="118"/>
      <c r="I7" s="118"/>
      <c r="J7" s="119"/>
    </row>
    <row r="8" spans="2:17" ht="16.5" thickBot="1" x14ac:dyDescent="0.35">
      <c r="B8" s="120" t="s">
        <v>308</v>
      </c>
      <c r="C8" s="121"/>
      <c r="D8" s="121"/>
      <c r="E8" s="121"/>
      <c r="F8" s="121"/>
      <c r="G8" s="121"/>
      <c r="H8" s="121"/>
      <c r="I8" s="121"/>
      <c r="J8" s="122"/>
    </row>
    <row r="9" spans="2:17" x14ac:dyDescent="0.3">
      <c r="B9" s="23"/>
      <c r="C9" s="5"/>
      <c r="D9" s="5"/>
      <c r="E9" s="5"/>
      <c r="F9" s="5"/>
      <c r="G9" s="5"/>
      <c r="H9" s="5"/>
      <c r="I9" s="5"/>
      <c r="J9" s="6"/>
    </row>
    <row r="10" spans="2:17" x14ac:dyDescent="0.3">
      <c r="B10" s="24"/>
      <c r="C10" s="21" t="s">
        <v>266</v>
      </c>
      <c r="D10" s="21" t="s">
        <v>267</v>
      </c>
      <c r="E10" s="21" t="s">
        <v>263</v>
      </c>
      <c r="F10" s="21"/>
      <c r="G10" s="22" t="s">
        <v>264</v>
      </c>
      <c r="H10" s="22"/>
      <c r="J10" s="56" t="s">
        <v>293</v>
      </c>
      <c r="K10" s="65">
        <v>44659</v>
      </c>
      <c r="L10" s="66" t="s">
        <v>298</v>
      </c>
      <c r="M10" s="66"/>
      <c r="N10" s="66"/>
      <c r="O10" s="66"/>
      <c r="P10" s="66"/>
      <c r="Q10" s="66"/>
    </row>
    <row r="11" spans="2:17" x14ac:dyDescent="0.3">
      <c r="B11" s="24"/>
      <c r="E11" s="5"/>
      <c r="F11" s="5"/>
      <c r="G11" s="22" t="s">
        <v>265</v>
      </c>
      <c r="H11" s="22"/>
      <c r="J11" s="6"/>
    </row>
    <row r="12" spans="2:17" x14ac:dyDescent="0.3">
      <c r="B12" s="24"/>
      <c r="E12" s="5"/>
      <c r="F12" s="5"/>
      <c r="G12" s="22" t="s">
        <v>268</v>
      </c>
      <c r="H12" s="22"/>
      <c r="J12" s="6"/>
      <c r="K12" s="64"/>
    </row>
    <row r="13" spans="2:17" x14ac:dyDescent="0.3">
      <c r="B13" s="24"/>
      <c r="E13" s="5"/>
      <c r="F13" s="5"/>
      <c r="G13" s="22" t="s">
        <v>269</v>
      </c>
      <c r="H13" s="22"/>
      <c r="J13" s="6"/>
    </row>
    <row r="14" spans="2:17" x14ac:dyDescent="0.3">
      <c r="B14" s="24"/>
      <c r="E14" s="5"/>
      <c r="F14" s="5"/>
      <c r="G14" s="22"/>
      <c r="H14" s="22"/>
      <c r="J14" s="6"/>
    </row>
    <row r="15" spans="2:17" ht="16.5" thickBot="1" x14ac:dyDescent="0.35">
      <c r="B15" s="25"/>
      <c r="C15" s="5"/>
      <c r="D15" s="22"/>
      <c r="E15" s="44" t="s">
        <v>277</v>
      </c>
      <c r="F15" s="44" t="s">
        <v>287</v>
      </c>
      <c r="G15" s="44" t="s">
        <v>276</v>
      </c>
      <c r="H15" s="44" t="s">
        <v>290</v>
      </c>
      <c r="I15" s="5"/>
      <c r="J15" s="6"/>
    </row>
    <row r="16" spans="2:17" ht="15" x14ac:dyDescent="0.25">
      <c r="B16" s="7"/>
      <c r="C16" s="13"/>
      <c r="D16" s="14"/>
      <c r="E16" s="15" t="s">
        <v>300</v>
      </c>
      <c r="F16" s="15" t="s">
        <v>300</v>
      </c>
      <c r="G16" s="15" t="s">
        <v>300</v>
      </c>
      <c r="H16" s="15" t="s">
        <v>300</v>
      </c>
      <c r="I16" s="13"/>
      <c r="J16" s="61"/>
    </row>
    <row r="17" spans="1:10" ht="15" x14ac:dyDescent="0.25">
      <c r="B17" s="9"/>
      <c r="C17" s="16"/>
      <c r="D17" s="16"/>
      <c r="E17" s="17" t="s">
        <v>254</v>
      </c>
      <c r="F17" s="17" t="s">
        <v>254</v>
      </c>
      <c r="G17" s="17" t="s">
        <v>254</v>
      </c>
      <c r="H17" s="17" t="s">
        <v>254</v>
      </c>
      <c r="I17" s="18"/>
      <c r="J17" s="62" t="s">
        <v>2</v>
      </c>
    </row>
    <row r="18" spans="1:10" ht="15" x14ac:dyDescent="0.25">
      <c r="B18" s="16"/>
      <c r="C18" s="16"/>
      <c r="D18" s="16"/>
      <c r="E18" s="18" t="s">
        <v>291</v>
      </c>
      <c r="F18" s="18" t="s">
        <v>288</v>
      </c>
      <c r="G18" s="18" t="s">
        <v>292</v>
      </c>
      <c r="H18" s="18" t="s">
        <v>289</v>
      </c>
      <c r="I18" s="18"/>
      <c r="J18" s="63" t="s">
        <v>275</v>
      </c>
    </row>
    <row r="19" spans="1:10" thickBot="1" x14ac:dyDescent="0.3">
      <c r="B19" s="19" t="s">
        <v>3</v>
      </c>
      <c r="C19" s="19" t="s">
        <v>243</v>
      </c>
      <c r="D19" s="20" t="s">
        <v>4</v>
      </c>
      <c r="E19" s="20" t="s">
        <v>294</v>
      </c>
      <c r="F19" s="20" t="s">
        <v>295</v>
      </c>
      <c r="G19" s="20" t="s">
        <v>296</v>
      </c>
      <c r="H19" s="20" t="s">
        <v>297</v>
      </c>
      <c r="I19" s="20" t="s">
        <v>1</v>
      </c>
      <c r="J19" s="60" t="s">
        <v>5</v>
      </c>
    </row>
    <row r="20" spans="1:10" x14ac:dyDescent="0.25">
      <c r="A20">
        <v>1</v>
      </c>
      <c r="B20" s="26">
        <v>101000</v>
      </c>
      <c r="C20" s="27">
        <v>92924224</v>
      </c>
      <c r="D20" s="28" t="s">
        <v>6</v>
      </c>
      <c r="E20" s="67">
        <v>284947.71999999997</v>
      </c>
      <c r="F20" s="67">
        <v>62907.15</v>
      </c>
      <c r="G20" s="67">
        <v>11686.02</v>
      </c>
      <c r="H20" s="4">
        <v>6591.02</v>
      </c>
      <c r="I20" s="29">
        <f t="shared" ref="I20:I83" si="0">SUM(E20:H20)</f>
        <v>366131.91000000003</v>
      </c>
      <c r="J20" s="29">
        <f>I20*15%</f>
        <v>54919.786500000002</v>
      </c>
    </row>
    <row r="21" spans="1:10" x14ac:dyDescent="0.25">
      <c r="A21">
        <v>2</v>
      </c>
      <c r="B21" s="30">
        <v>104000</v>
      </c>
      <c r="C21" s="31">
        <v>71260921</v>
      </c>
      <c r="D21" s="32" t="s">
        <v>7</v>
      </c>
      <c r="E21" s="67">
        <v>394021.72</v>
      </c>
      <c r="F21" s="67">
        <v>95987.5</v>
      </c>
      <c r="G21" s="67">
        <v>20214.73</v>
      </c>
      <c r="H21" s="4">
        <v>10056.969999999999</v>
      </c>
      <c r="I21" s="29">
        <f t="shared" si="0"/>
        <v>520280.91999999993</v>
      </c>
      <c r="J21" s="29">
        <f t="shared" ref="J21:J84" si="1">I21*15%</f>
        <v>78042.137999999992</v>
      </c>
    </row>
    <row r="22" spans="1:10" x14ac:dyDescent="0.25">
      <c r="A22">
        <v>3</v>
      </c>
      <c r="B22" s="30">
        <v>201000</v>
      </c>
      <c r="C22" s="31">
        <v>4918223</v>
      </c>
      <c r="D22" s="32" t="s">
        <v>8</v>
      </c>
      <c r="E22" s="67">
        <v>401237.45</v>
      </c>
      <c r="F22" s="67">
        <v>90253.759999999995</v>
      </c>
      <c r="G22" s="67">
        <v>31279.08</v>
      </c>
      <c r="H22" s="4">
        <v>9456.2099999999991</v>
      </c>
      <c r="I22" s="29">
        <f t="shared" si="0"/>
        <v>532226.5</v>
      </c>
      <c r="J22" s="29">
        <f t="shared" si="1"/>
        <v>79833.974999999991</v>
      </c>
    </row>
    <row r="23" spans="1:10" x14ac:dyDescent="0.25">
      <c r="A23">
        <v>4</v>
      </c>
      <c r="B23" s="30">
        <v>203000</v>
      </c>
      <c r="C23" s="31">
        <v>100003037</v>
      </c>
      <c r="D23" s="32" t="s">
        <v>9</v>
      </c>
      <c r="E23" s="67">
        <v>419703.89</v>
      </c>
      <c r="F23" s="67">
        <v>89321.33</v>
      </c>
      <c r="G23" s="67">
        <v>24346.21</v>
      </c>
      <c r="H23" s="4">
        <v>9358.5300000000007</v>
      </c>
      <c r="I23" s="29">
        <f t="shared" si="0"/>
        <v>542729.96000000008</v>
      </c>
      <c r="J23" s="29">
        <f t="shared" si="1"/>
        <v>81409.494000000006</v>
      </c>
    </row>
    <row r="24" spans="1:10" x14ac:dyDescent="0.25">
      <c r="A24">
        <v>5</v>
      </c>
      <c r="B24" s="30">
        <v>302000</v>
      </c>
      <c r="C24" s="31">
        <v>4918280</v>
      </c>
      <c r="D24" s="32" t="s">
        <v>10</v>
      </c>
      <c r="E24" s="67">
        <v>171325.46</v>
      </c>
      <c r="F24" s="67">
        <v>41216.04</v>
      </c>
      <c r="G24" s="67">
        <v>8505.32</v>
      </c>
      <c r="H24" s="4">
        <v>4318.3599999999997</v>
      </c>
      <c r="I24" s="29">
        <f t="shared" si="0"/>
        <v>225365.18</v>
      </c>
      <c r="J24" s="29">
        <f t="shared" si="1"/>
        <v>33804.776999999995</v>
      </c>
    </row>
    <row r="25" spans="1:10" x14ac:dyDescent="0.25">
      <c r="A25">
        <v>6</v>
      </c>
      <c r="B25" s="30">
        <v>303000</v>
      </c>
      <c r="C25" s="31">
        <v>75648634</v>
      </c>
      <c r="D25" s="32" t="s">
        <v>11</v>
      </c>
      <c r="E25" s="67">
        <v>846024.57</v>
      </c>
      <c r="F25" s="67">
        <v>211388</v>
      </c>
      <c r="G25" s="67">
        <v>38302.57</v>
      </c>
      <c r="H25" s="4">
        <v>22147.96</v>
      </c>
      <c r="I25" s="29">
        <f t="shared" si="0"/>
        <v>1117863.0999999999</v>
      </c>
      <c r="J25" s="29">
        <f t="shared" si="1"/>
        <v>167679.46499999997</v>
      </c>
    </row>
    <row r="26" spans="1:10" x14ac:dyDescent="0.25">
      <c r="A26">
        <v>7</v>
      </c>
      <c r="B26" s="30">
        <v>304000</v>
      </c>
      <c r="C26" s="31">
        <v>100643501</v>
      </c>
      <c r="D26" s="32" t="s">
        <v>12</v>
      </c>
      <c r="E26" s="67">
        <v>122436.37</v>
      </c>
      <c r="F26" s="67">
        <v>24409.759999999998</v>
      </c>
      <c r="G26" s="67">
        <v>12525.03</v>
      </c>
      <c r="H26" s="4">
        <v>2557.5100000000002</v>
      </c>
      <c r="I26" s="29">
        <f t="shared" si="0"/>
        <v>161928.67000000001</v>
      </c>
      <c r="J26" s="29">
        <f t="shared" si="1"/>
        <v>24289.300500000001</v>
      </c>
    </row>
    <row r="27" spans="1:10" x14ac:dyDescent="0.25">
      <c r="A27">
        <v>8</v>
      </c>
      <c r="B27" s="30">
        <v>401000</v>
      </c>
      <c r="C27" s="31">
        <v>4918322</v>
      </c>
      <c r="D27" s="32" t="s">
        <v>13</v>
      </c>
      <c r="E27" s="67">
        <v>3135735.05</v>
      </c>
      <c r="F27" s="67">
        <v>916960.97</v>
      </c>
      <c r="G27" s="67">
        <v>89767.44</v>
      </c>
      <c r="H27" s="4">
        <v>96074.18</v>
      </c>
      <c r="I27" s="29">
        <f t="shared" si="0"/>
        <v>4238537.6399999997</v>
      </c>
      <c r="J27" s="29">
        <f t="shared" si="1"/>
        <v>635780.64599999995</v>
      </c>
    </row>
    <row r="28" spans="1:10" x14ac:dyDescent="0.25">
      <c r="A28">
        <v>9</v>
      </c>
      <c r="B28" s="30">
        <v>402000</v>
      </c>
      <c r="C28" s="31">
        <v>4918330</v>
      </c>
      <c r="D28" s="32" t="s">
        <v>14</v>
      </c>
      <c r="E28" s="67">
        <v>119379.09</v>
      </c>
      <c r="F28" s="67">
        <v>28145.79</v>
      </c>
      <c r="G28" s="67">
        <v>4760.96</v>
      </c>
      <c r="H28" s="4">
        <v>2948.95</v>
      </c>
      <c r="I28" s="29">
        <f t="shared" si="0"/>
        <v>155234.79</v>
      </c>
      <c r="J28" s="29">
        <f t="shared" si="1"/>
        <v>23285.218499999999</v>
      </c>
    </row>
    <row r="29" spans="1:10" x14ac:dyDescent="0.25">
      <c r="A29">
        <v>10</v>
      </c>
      <c r="B29" s="30">
        <v>403000</v>
      </c>
      <c r="C29" s="31">
        <v>4918348</v>
      </c>
      <c r="D29" s="32" t="s">
        <v>15</v>
      </c>
      <c r="E29" s="67">
        <v>326527.69</v>
      </c>
      <c r="F29" s="67">
        <v>84055.93</v>
      </c>
      <c r="G29" s="67">
        <v>8531.18</v>
      </c>
      <c r="H29" s="4">
        <v>8806.9</v>
      </c>
      <c r="I29" s="29">
        <f t="shared" si="0"/>
        <v>427921.7</v>
      </c>
      <c r="J29" s="29">
        <f t="shared" si="1"/>
        <v>64188.254999999997</v>
      </c>
    </row>
    <row r="30" spans="1:10" x14ac:dyDescent="0.25">
      <c r="A30">
        <v>11</v>
      </c>
      <c r="B30" s="30">
        <v>404000</v>
      </c>
      <c r="C30" s="31">
        <v>127031607</v>
      </c>
      <c r="D30" s="32" t="s">
        <v>16</v>
      </c>
      <c r="E30" s="67">
        <v>351070.02</v>
      </c>
      <c r="F30" s="67">
        <v>96074.07</v>
      </c>
      <c r="G30" s="67">
        <v>10486.59</v>
      </c>
      <c r="H30" s="4">
        <v>10066.08</v>
      </c>
      <c r="I30" s="29">
        <f t="shared" si="0"/>
        <v>467696.76000000007</v>
      </c>
      <c r="J30" s="29">
        <f t="shared" si="1"/>
        <v>70154.51400000001</v>
      </c>
    </row>
    <row r="31" spans="1:10" x14ac:dyDescent="0.25">
      <c r="A31">
        <v>12</v>
      </c>
      <c r="B31" s="30">
        <v>405000</v>
      </c>
      <c r="C31" s="31">
        <v>30416895</v>
      </c>
      <c r="D31" s="32" t="s">
        <v>17</v>
      </c>
      <c r="E31" s="67">
        <v>2948344.56</v>
      </c>
      <c r="F31" s="67">
        <v>791335.38</v>
      </c>
      <c r="G31" s="67">
        <v>96754.34</v>
      </c>
      <c r="H31" s="4">
        <v>82911.59</v>
      </c>
      <c r="I31" s="29">
        <f t="shared" si="0"/>
        <v>3919345.8699999996</v>
      </c>
      <c r="J31" s="29">
        <f t="shared" si="1"/>
        <v>587901.88049999997</v>
      </c>
    </row>
    <row r="32" spans="1:10" x14ac:dyDescent="0.25">
      <c r="A32">
        <v>13</v>
      </c>
      <c r="B32" s="30">
        <v>406000</v>
      </c>
      <c r="C32" s="31">
        <v>10324721</v>
      </c>
      <c r="D32" s="32" t="s">
        <v>18</v>
      </c>
      <c r="E32" s="67">
        <v>728444.59</v>
      </c>
      <c r="F32" s="67">
        <v>212949.67</v>
      </c>
      <c r="G32" s="67">
        <v>21100.95</v>
      </c>
      <c r="H32" s="4">
        <v>22311.62</v>
      </c>
      <c r="I32" s="29">
        <f t="shared" si="0"/>
        <v>984806.83</v>
      </c>
      <c r="J32" s="29">
        <f t="shared" si="1"/>
        <v>147721.0245</v>
      </c>
    </row>
    <row r="33" spans="1:10" x14ac:dyDescent="0.25">
      <c r="A33">
        <v>14</v>
      </c>
      <c r="B33" s="30">
        <v>407000</v>
      </c>
      <c r="C33" s="31">
        <v>128270246</v>
      </c>
      <c r="D33" s="32" t="s">
        <v>19</v>
      </c>
      <c r="E33" s="67">
        <v>380305.1</v>
      </c>
      <c r="F33" s="67">
        <v>108758.89</v>
      </c>
      <c r="G33" s="67">
        <v>14204.99</v>
      </c>
      <c r="H33" s="4">
        <v>11395.15</v>
      </c>
      <c r="I33" s="29">
        <f t="shared" si="0"/>
        <v>514664.13</v>
      </c>
      <c r="J33" s="29">
        <f t="shared" si="1"/>
        <v>77199.619500000001</v>
      </c>
    </row>
    <row r="34" spans="1:10" x14ac:dyDescent="0.25">
      <c r="A34">
        <v>15</v>
      </c>
      <c r="B34" s="30">
        <v>440700</v>
      </c>
      <c r="C34" s="31">
        <v>29972796</v>
      </c>
      <c r="D34" s="32" t="s">
        <v>20</v>
      </c>
      <c r="E34" s="67">
        <v>208017.38</v>
      </c>
      <c r="F34" s="67">
        <v>59728.69</v>
      </c>
      <c r="G34" s="67">
        <v>6412.65</v>
      </c>
      <c r="H34" s="4">
        <v>6258.03</v>
      </c>
      <c r="I34" s="29">
        <f t="shared" si="0"/>
        <v>280416.75000000006</v>
      </c>
      <c r="J34" s="29">
        <f t="shared" si="1"/>
        <v>42062.512500000004</v>
      </c>
    </row>
    <row r="35" spans="1:10" x14ac:dyDescent="0.25">
      <c r="A35">
        <v>16</v>
      </c>
      <c r="B35" s="30">
        <v>442700</v>
      </c>
      <c r="C35" s="31">
        <v>79387339</v>
      </c>
      <c r="D35" s="32" t="s">
        <v>278</v>
      </c>
      <c r="E35" s="67">
        <v>189483.86</v>
      </c>
      <c r="F35" s="67">
        <v>50975.57</v>
      </c>
      <c r="G35" s="67">
        <v>4374.55</v>
      </c>
      <c r="H35" s="4">
        <v>5340.95</v>
      </c>
      <c r="I35" s="29">
        <f t="shared" si="0"/>
        <v>250174.93</v>
      </c>
      <c r="J35" s="29">
        <f t="shared" si="1"/>
        <v>37526.239499999996</v>
      </c>
    </row>
    <row r="36" spans="1:10" ht="16.149999999999999" customHeight="1" x14ac:dyDescent="0.25">
      <c r="A36">
        <v>17</v>
      </c>
      <c r="B36" s="30">
        <v>444700</v>
      </c>
      <c r="C36" s="31">
        <v>80147244</v>
      </c>
      <c r="D36" s="32" t="s">
        <v>21</v>
      </c>
      <c r="E36" s="67">
        <v>540333.6</v>
      </c>
      <c r="F36" s="67">
        <v>140600.98000000001</v>
      </c>
      <c r="G36" s="68">
        <v>0</v>
      </c>
      <c r="H36" s="4">
        <v>0</v>
      </c>
      <c r="I36" s="29">
        <f t="shared" si="0"/>
        <v>680934.58</v>
      </c>
      <c r="J36" s="29">
        <f t="shared" si="1"/>
        <v>102140.18699999999</v>
      </c>
    </row>
    <row r="37" spans="1:10" x14ac:dyDescent="0.25">
      <c r="A37">
        <v>18</v>
      </c>
      <c r="B37" s="30">
        <v>445700</v>
      </c>
      <c r="C37" s="33">
        <v>29388043</v>
      </c>
      <c r="D37" s="45" t="s">
        <v>270</v>
      </c>
      <c r="E37" s="67">
        <v>13482.68</v>
      </c>
      <c r="F37" s="67">
        <v>2807.22</v>
      </c>
      <c r="G37" s="68">
        <v>0</v>
      </c>
      <c r="H37" s="4">
        <v>0</v>
      </c>
      <c r="I37" s="29">
        <f t="shared" si="0"/>
        <v>16289.9</v>
      </c>
      <c r="J37" s="29">
        <f t="shared" si="1"/>
        <v>2443.4849999999997</v>
      </c>
    </row>
    <row r="38" spans="1:10" x14ac:dyDescent="0.25">
      <c r="A38">
        <v>19</v>
      </c>
      <c r="B38" s="30">
        <v>501000</v>
      </c>
      <c r="C38" s="31">
        <v>4918363</v>
      </c>
      <c r="D38" s="32" t="s">
        <v>22</v>
      </c>
      <c r="E38" s="67">
        <v>122252.15</v>
      </c>
      <c r="F38" s="67">
        <v>24746.9</v>
      </c>
      <c r="G38" s="67">
        <v>5676.76</v>
      </c>
      <c r="H38" s="4">
        <v>2592.83</v>
      </c>
      <c r="I38" s="29">
        <f t="shared" si="0"/>
        <v>155268.63999999998</v>
      </c>
      <c r="J38" s="29">
        <f t="shared" si="1"/>
        <v>23290.295999999998</v>
      </c>
    </row>
    <row r="39" spans="1:10" x14ac:dyDescent="0.25">
      <c r="A39">
        <v>20</v>
      </c>
      <c r="B39" s="30">
        <v>502000</v>
      </c>
      <c r="C39" s="31">
        <v>947943304</v>
      </c>
      <c r="D39" s="32" t="s">
        <v>23</v>
      </c>
      <c r="E39" s="67">
        <v>211442.73</v>
      </c>
      <c r="F39" s="67">
        <v>57046.86</v>
      </c>
      <c r="G39" s="67">
        <v>5564.85</v>
      </c>
      <c r="H39" s="4">
        <v>5977.02</v>
      </c>
      <c r="I39" s="29">
        <f t="shared" si="0"/>
        <v>280031.46000000002</v>
      </c>
      <c r="J39" s="29">
        <f t="shared" si="1"/>
        <v>42004.719000000005</v>
      </c>
    </row>
    <row r="40" spans="1:10" x14ac:dyDescent="0.25">
      <c r="A40">
        <v>21</v>
      </c>
      <c r="B40" s="30">
        <v>503000</v>
      </c>
      <c r="C40" s="31">
        <v>10327880</v>
      </c>
      <c r="D40" s="32" t="s">
        <v>24</v>
      </c>
      <c r="E40" s="67">
        <v>589680.5</v>
      </c>
      <c r="F40" s="67">
        <v>147785.07</v>
      </c>
      <c r="G40" s="67">
        <v>39739.61</v>
      </c>
      <c r="H40" s="4">
        <v>15484.01</v>
      </c>
      <c r="I40" s="29">
        <f t="shared" si="0"/>
        <v>792689.19000000006</v>
      </c>
      <c r="J40" s="29">
        <f t="shared" si="1"/>
        <v>118903.37850000001</v>
      </c>
    </row>
    <row r="41" spans="1:10" x14ac:dyDescent="0.25">
      <c r="A41">
        <v>22</v>
      </c>
      <c r="B41" s="30">
        <v>504000</v>
      </c>
      <c r="C41" s="31">
        <v>100003706</v>
      </c>
      <c r="D41" s="32" t="s">
        <v>25</v>
      </c>
      <c r="E41" s="67">
        <v>97955.49</v>
      </c>
      <c r="F41" s="67">
        <v>20579.55</v>
      </c>
      <c r="G41" s="67">
        <v>8830.74</v>
      </c>
      <c r="H41" s="4">
        <v>2156.19</v>
      </c>
      <c r="I41" s="29">
        <f t="shared" si="0"/>
        <v>129521.97000000002</v>
      </c>
      <c r="J41" s="29">
        <f t="shared" si="1"/>
        <v>19428.2955</v>
      </c>
    </row>
    <row r="42" spans="1:10" x14ac:dyDescent="0.25">
      <c r="A42">
        <v>23</v>
      </c>
      <c r="B42" s="30">
        <v>505000</v>
      </c>
      <c r="C42" s="31">
        <v>4918413</v>
      </c>
      <c r="D42" s="32" t="s">
        <v>26</v>
      </c>
      <c r="E42" s="67">
        <v>181669.83</v>
      </c>
      <c r="F42" s="67">
        <v>42993.2</v>
      </c>
      <c r="G42" s="67">
        <v>6907.17</v>
      </c>
      <c r="H42" s="4">
        <v>4504.57</v>
      </c>
      <c r="I42" s="29">
        <f t="shared" si="0"/>
        <v>236074.77</v>
      </c>
      <c r="J42" s="29">
        <f t="shared" si="1"/>
        <v>35411.215499999998</v>
      </c>
    </row>
    <row r="43" spans="1:10" x14ac:dyDescent="0.25">
      <c r="A43">
        <v>24</v>
      </c>
      <c r="B43" s="30">
        <v>506000</v>
      </c>
      <c r="C43" s="31">
        <v>790873442</v>
      </c>
      <c r="D43" s="32" t="s">
        <v>27</v>
      </c>
      <c r="E43" s="67">
        <v>95933.71</v>
      </c>
      <c r="F43" s="67">
        <v>20639.560000000001</v>
      </c>
      <c r="G43" s="67">
        <v>3109.79</v>
      </c>
      <c r="H43" s="4">
        <v>2162.48</v>
      </c>
      <c r="I43" s="29">
        <f t="shared" si="0"/>
        <v>121845.54</v>
      </c>
      <c r="J43" s="29">
        <f t="shared" si="1"/>
        <v>18276.830999999998</v>
      </c>
    </row>
    <row r="44" spans="1:10" x14ac:dyDescent="0.25">
      <c r="A44">
        <v>25</v>
      </c>
      <c r="B44" s="30">
        <v>601000</v>
      </c>
      <c r="C44" s="31">
        <v>100687664</v>
      </c>
      <c r="D44" s="32" t="s">
        <v>28</v>
      </c>
      <c r="E44" s="67">
        <v>102233.93</v>
      </c>
      <c r="F44" s="67">
        <v>23669.68</v>
      </c>
      <c r="G44" s="67">
        <v>7322.12</v>
      </c>
      <c r="H44" s="4">
        <v>2479.96</v>
      </c>
      <c r="I44" s="29">
        <f t="shared" si="0"/>
        <v>135705.68999999997</v>
      </c>
      <c r="J44" s="29">
        <f t="shared" si="1"/>
        <v>20355.853499999994</v>
      </c>
    </row>
    <row r="45" spans="1:10" x14ac:dyDescent="0.25">
      <c r="A45">
        <v>26</v>
      </c>
      <c r="B45" s="30">
        <v>602000</v>
      </c>
      <c r="C45" s="31">
        <v>77392934</v>
      </c>
      <c r="D45" s="32" t="s">
        <v>29</v>
      </c>
      <c r="E45" s="67">
        <v>376577.04</v>
      </c>
      <c r="F45" s="67">
        <v>92105.07</v>
      </c>
      <c r="G45" s="67">
        <v>34266.89</v>
      </c>
      <c r="H45" s="4">
        <v>9650.15</v>
      </c>
      <c r="I45" s="29">
        <f t="shared" si="0"/>
        <v>512599.15</v>
      </c>
      <c r="J45" s="29">
        <f t="shared" si="1"/>
        <v>76889.872499999998</v>
      </c>
    </row>
    <row r="46" spans="1:10" x14ac:dyDescent="0.25">
      <c r="A46">
        <v>27</v>
      </c>
      <c r="B46" s="30">
        <v>701000</v>
      </c>
      <c r="C46" s="31">
        <v>786229732</v>
      </c>
      <c r="D46" s="32" t="s">
        <v>30</v>
      </c>
      <c r="E46" s="67">
        <v>145763.96</v>
      </c>
      <c r="F46" s="67">
        <v>26748.06</v>
      </c>
      <c r="G46" s="67">
        <v>13254.71</v>
      </c>
      <c r="H46" s="4">
        <v>2802.5</v>
      </c>
      <c r="I46" s="29">
        <f t="shared" si="0"/>
        <v>188569.22999999998</v>
      </c>
      <c r="J46" s="29">
        <f t="shared" si="1"/>
        <v>28285.384499999996</v>
      </c>
    </row>
    <row r="47" spans="1:10" x14ac:dyDescent="0.25">
      <c r="A47">
        <v>28</v>
      </c>
      <c r="B47" s="30">
        <v>801000</v>
      </c>
      <c r="C47" s="31">
        <v>789227642</v>
      </c>
      <c r="D47" s="32" t="s">
        <v>31</v>
      </c>
      <c r="E47" s="67">
        <v>383512.28</v>
      </c>
      <c r="F47" s="67">
        <v>98310.42</v>
      </c>
      <c r="G47" s="67">
        <v>22661.39</v>
      </c>
      <c r="H47" s="4">
        <v>10300.370000000001</v>
      </c>
      <c r="I47" s="29">
        <f t="shared" si="0"/>
        <v>514784.46</v>
      </c>
      <c r="J47" s="29">
        <f t="shared" si="1"/>
        <v>77217.668999999994</v>
      </c>
    </row>
    <row r="48" spans="1:10" x14ac:dyDescent="0.25">
      <c r="A48">
        <v>29</v>
      </c>
      <c r="B48" s="50">
        <v>802000</v>
      </c>
      <c r="C48" s="51">
        <v>133061283</v>
      </c>
      <c r="D48" s="52" t="s">
        <v>32</v>
      </c>
      <c r="E48" s="53">
        <v>154265.29</v>
      </c>
      <c r="F48" s="53">
        <v>34357.32</v>
      </c>
      <c r="G48" s="53">
        <v>8563.19</v>
      </c>
      <c r="H48" s="53">
        <v>3599.76</v>
      </c>
      <c r="I48" s="54">
        <f t="shared" si="0"/>
        <v>200785.56000000003</v>
      </c>
      <c r="J48" s="54">
        <f t="shared" si="1"/>
        <v>30117.834000000003</v>
      </c>
    </row>
    <row r="49" spans="1:10" x14ac:dyDescent="0.25">
      <c r="A49">
        <v>30</v>
      </c>
      <c r="B49" s="30">
        <v>803000</v>
      </c>
      <c r="C49" s="31">
        <v>4918470</v>
      </c>
      <c r="D49" s="32" t="s">
        <v>33</v>
      </c>
      <c r="E49" s="67">
        <v>292095.46000000002</v>
      </c>
      <c r="F49" s="67">
        <v>71439.259999999995</v>
      </c>
      <c r="G49" s="67">
        <v>15123.38</v>
      </c>
      <c r="H49" s="4">
        <v>7484.98</v>
      </c>
      <c r="I49" s="29">
        <f t="shared" si="0"/>
        <v>386143.08</v>
      </c>
      <c r="J49" s="29">
        <f t="shared" si="1"/>
        <v>57921.462</v>
      </c>
    </row>
    <row r="50" spans="1:10" x14ac:dyDescent="0.25">
      <c r="A50">
        <v>31</v>
      </c>
      <c r="B50" s="30">
        <v>901000</v>
      </c>
      <c r="C50" s="31">
        <v>40618985</v>
      </c>
      <c r="D50" s="32" t="s">
        <v>34</v>
      </c>
      <c r="E50" s="67">
        <v>125376.78</v>
      </c>
      <c r="F50" s="67">
        <v>23934.43</v>
      </c>
      <c r="G50" s="67">
        <v>6194.96</v>
      </c>
      <c r="H50" s="4">
        <v>2507.6799999999998</v>
      </c>
      <c r="I50" s="29">
        <f t="shared" si="0"/>
        <v>158013.84999999998</v>
      </c>
      <c r="J50" s="29">
        <f t="shared" si="1"/>
        <v>23702.077499999996</v>
      </c>
    </row>
    <row r="51" spans="1:10" x14ac:dyDescent="0.25">
      <c r="A51">
        <v>32</v>
      </c>
      <c r="B51" s="30">
        <v>903000</v>
      </c>
      <c r="C51" s="31">
        <v>98570922</v>
      </c>
      <c r="D51" s="32" t="s">
        <v>35</v>
      </c>
      <c r="E51" s="67">
        <v>301354.01</v>
      </c>
      <c r="F51" s="67">
        <v>63206.9</v>
      </c>
      <c r="G51" s="67">
        <v>38044.199999999997</v>
      </c>
      <c r="H51" s="4">
        <v>6622.38</v>
      </c>
      <c r="I51" s="29">
        <f t="shared" si="0"/>
        <v>409227.49000000005</v>
      </c>
      <c r="J51" s="29">
        <f t="shared" si="1"/>
        <v>61384.123500000002</v>
      </c>
    </row>
    <row r="52" spans="1:10" x14ac:dyDescent="0.25">
      <c r="A52">
        <v>33</v>
      </c>
      <c r="B52" s="32">
        <v>1002000</v>
      </c>
      <c r="C52" s="31">
        <v>100002310</v>
      </c>
      <c r="D52" s="32" t="s">
        <v>36</v>
      </c>
      <c r="E52" s="67">
        <v>449227.19</v>
      </c>
      <c r="F52" s="67">
        <v>97977.09</v>
      </c>
      <c r="G52" s="67">
        <v>30082.89</v>
      </c>
      <c r="H52" s="4">
        <v>10265.43</v>
      </c>
      <c r="I52" s="29">
        <f t="shared" si="0"/>
        <v>587552.60000000009</v>
      </c>
      <c r="J52" s="29">
        <f t="shared" si="1"/>
        <v>88132.890000000014</v>
      </c>
    </row>
    <row r="53" spans="1:10" x14ac:dyDescent="0.25">
      <c r="A53">
        <v>34</v>
      </c>
      <c r="B53" s="32">
        <v>1003000</v>
      </c>
      <c r="C53" s="31">
        <v>100003003</v>
      </c>
      <c r="D53" s="32" t="s">
        <v>37</v>
      </c>
      <c r="E53" s="67">
        <v>189744.16</v>
      </c>
      <c r="F53" s="67">
        <v>38997.949999999997</v>
      </c>
      <c r="G53" s="67">
        <v>8355.75</v>
      </c>
      <c r="H53" s="4">
        <v>4085.95</v>
      </c>
      <c r="I53" s="29">
        <f t="shared" si="0"/>
        <v>241183.81</v>
      </c>
      <c r="J53" s="29">
        <f t="shared" si="1"/>
        <v>36177.571499999998</v>
      </c>
    </row>
    <row r="54" spans="1:10" x14ac:dyDescent="0.25">
      <c r="A54">
        <v>35</v>
      </c>
      <c r="B54" s="32">
        <v>1101000</v>
      </c>
      <c r="C54" s="31">
        <v>127972008</v>
      </c>
      <c r="D54" s="32" t="s">
        <v>38</v>
      </c>
      <c r="E54" s="67">
        <v>252928.04</v>
      </c>
      <c r="F54" s="67">
        <v>43702.559999999998</v>
      </c>
      <c r="G54" s="67">
        <v>28713</v>
      </c>
      <c r="H54" s="4">
        <v>4578.8900000000003</v>
      </c>
      <c r="I54" s="29">
        <f t="shared" si="0"/>
        <v>329922.49</v>
      </c>
      <c r="J54" s="29">
        <f t="shared" si="1"/>
        <v>49488.373499999994</v>
      </c>
    </row>
    <row r="55" spans="1:10" x14ac:dyDescent="0.25">
      <c r="A55">
        <v>36</v>
      </c>
      <c r="B55" s="32">
        <v>1104000</v>
      </c>
      <c r="C55" s="31">
        <v>4918579</v>
      </c>
      <c r="D55" s="32" t="s">
        <v>39</v>
      </c>
      <c r="E55" s="67">
        <v>188444.98</v>
      </c>
      <c r="F55" s="67">
        <v>41915.800000000003</v>
      </c>
      <c r="G55" s="67">
        <v>12560.52</v>
      </c>
      <c r="H55" s="4">
        <v>4391.68</v>
      </c>
      <c r="I55" s="29">
        <f t="shared" si="0"/>
        <v>247312.98</v>
      </c>
      <c r="J55" s="29">
        <f t="shared" si="1"/>
        <v>37096.947</v>
      </c>
    </row>
    <row r="56" spans="1:10" x14ac:dyDescent="0.25">
      <c r="A56">
        <v>37</v>
      </c>
      <c r="B56" s="32">
        <v>1106000</v>
      </c>
      <c r="C56" s="31">
        <v>100003888</v>
      </c>
      <c r="D56" s="32" t="s">
        <v>40</v>
      </c>
      <c r="E56" s="67">
        <v>159036.06</v>
      </c>
      <c r="F56" s="67">
        <v>29992.75</v>
      </c>
      <c r="G56" s="67">
        <v>6603.5</v>
      </c>
      <c r="H56" s="4">
        <v>3142.45</v>
      </c>
      <c r="I56" s="29">
        <f t="shared" si="0"/>
        <v>198774.76</v>
      </c>
      <c r="J56" s="29">
        <f t="shared" si="1"/>
        <v>29816.214</v>
      </c>
    </row>
    <row r="57" spans="1:10" x14ac:dyDescent="0.25">
      <c r="A57">
        <v>38</v>
      </c>
      <c r="B57" s="32">
        <v>1201000</v>
      </c>
      <c r="C57" s="31">
        <v>100686518</v>
      </c>
      <c r="D57" s="32" t="s">
        <v>41</v>
      </c>
      <c r="E57" s="67">
        <v>110923.97</v>
      </c>
      <c r="F57" s="67">
        <v>21819.83</v>
      </c>
      <c r="G57" s="67">
        <v>6625.38</v>
      </c>
      <c r="H57" s="4">
        <v>2286.15</v>
      </c>
      <c r="I57" s="29">
        <f t="shared" si="0"/>
        <v>141655.32999999999</v>
      </c>
      <c r="J57" s="29">
        <f t="shared" si="1"/>
        <v>21248.299499999997</v>
      </c>
    </row>
    <row r="58" spans="1:10" x14ac:dyDescent="0.25">
      <c r="A58">
        <v>39</v>
      </c>
      <c r="B58" s="32">
        <v>1202000</v>
      </c>
      <c r="C58" s="31">
        <v>127841302</v>
      </c>
      <c r="D58" s="32" t="s">
        <v>42</v>
      </c>
      <c r="E58" s="67">
        <v>346770.07</v>
      </c>
      <c r="F58" s="67">
        <v>82594.22</v>
      </c>
      <c r="G58" s="67">
        <v>16448.59</v>
      </c>
      <c r="H58" s="4">
        <v>8653.7099999999991</v>
      </c>
      <c r="I58" s="29">
        <f t="shared" si="0"/>
        <v>454466.59000000008</v>
      </c>
      <c r="J58" s="29">
        <f t="shared" si="1"/>
        <v>68169.988500000007</v>
      </c>
    </row>
    <row r="59" spans="1:10" x14ac:dyDescent="0.25">
      <c r="A59">
        <v>40</v>
      </c>
      <c r="B59" s="32">
        <v>1203000</v>
      </c>
      <c r="C59" s="31">
        <v>4918603</v>
      </c>
      <c r="D59" s="32" t="s">
        <v>43</v>
      </c>
      <c r="E59" s="67">
        <v>155653.35</v>
      </c>
      <c r="F59" s="67">
        <v>39123.040000000001</v>
      </c>
      <c r="G59" s="67">
        <v>7219.19</v>
      </c>
      <c r="H59" s="4">
        <v>4099.07</v>
      </c>
      <c r="I59" s="29">
        <f t="shared" si="0"/>
        <v>206094.65000000002</v>
      </c>
      <c r="J59" s="29">
        <f t="shared" si="1"/>
        <v>30914.197500000002</v>
      </c>
    </row>
    <row r="60" spans="1:10" x14ac:dyDescent="0.25">
      <c r="A60">
        <v>41</v>
      </c>
      <c r="B60" s="32">
        <v>1204000</v>
      </c>
      <c r="C60" s="31">
        <v>159348739</v>
      </c>
      <c r="D60" s="32" t="s">
        <v>247</v>
      </c>
      <c r="E60" s="67">
        <v>101044.48</v>
      </c>
      <c r="F60" s="67">
        <v>24335.279999999999</v>
      </c>
      <c r="G60" s="67">
        <v>2214.0100000000002</v>
      </c>
      <c r="H60" s="4">
        <v>2549.6999999999998</v>
      </c>
      <c r="I60" s="29">
        <f t="shared" si="0"/>
        <v>130143.46999999999</v>
      </c>
      <c r="J60" s="29">
        <f t="shared" si="1"/>
        <v>19521.520499999999</v>
      </c>
    </row>
    <row r="61" spans="1:10" x14ac:dyDescent="0.25">
      <c r="A61">
        <v>42</v>
      </c>
      <c r="B61" s="32">
        <v>1304000</v>
      </c>
      <c r="C61" s="31">
        <v>4918645</v>
      </c>
      <c r="D61" s="32" t="s">
        <v>44</v>
      </c>
      <c r="E61" s="67">
        <v>110119.16</v>
      </c>
      <c r="F61" s="67">
        <v>29169.33</v>
      </c>
      <c r="G61" s="67">
        <v>4829.9799999999996</v>
      </c>
      <c r="H61" s="4">
        <v>3056.18</v>
      </c>
      <c r="I61" s="29">
        <f t="shared" si="0"/>
        <v>147174.65</v>
      </c>
      <c r="J61" s="29">
        <f t="shared" si="1"/>
        <v>22076.197499999998</v>
      </c>
    </row>
    <row r="62" spans="1:10" x14ac:dyDescent="0.25">
      <c r="A62">
        <v>43</v>
      </c>
      <c r="B62" s="32">
        <v>1305000</v>
      </c>
      <c r="C62" s="31">
        <v>25928537</v>
      </c>
      <c r="D62" s="32" t="s">
        <v>45</v>
      </c>
      <c r="E62" s="67">
        <v>199366.12</v>
      </c>
      <c r="F62" s="67">
        <v>39103.71</v>
      </c>
      <c r="G62" s="67">
        <v>16951.88</v>
      </c>
      <c r="H62" s="4">
        <v>4097.04</v>
      </c>
      <c r="I62" s="29">
        <f t="shared" si="0"/>
        <v>259518.75</v>
      </c>
      <c r="J62" s="29">
        <f t="shared" si="1"/>
        <v>38927.8125</v>
      </c>
    </row>
    <row r="63" spans="1:10" x14ac:dyDescent="0.25">
      <c r="A63">
        <v>44</v>
      </c>
      <c r="B63" s="32">
        <v>1402000</v>
      </c>
      <c r="C63" s="31">
        <v>20600508</v>
      </c>
      <c r="D63" s="32" t="s">
        <v>46</v>
      </c>
      <c r="E63" s="67">
        <v>672507.79</v>
      </c>
      <c r="F63" s="67">
        <v>158734.34</v>
      </c>
      <c r="G63" s="67">
        <v>60603.02</v>
      </c>
      <c r="H63" s="4">
        <v>16631.14</v>
      </c>
      <c r="I63" s="29">
        <f t="shared" si="0"/>
        <v>908476.29</v>
      </c>
      <c r="J63" s="29">
        <f t="shared" si="1"/>
        <v>136271.44349999999</v>
      </c>
    </row>
    <row r="64" spans="1:10" x14ac:dyDescent="0.25">
      <c r="A64">
        <v>45</v>
      </c>
      <c r="B64" s="52">
        <v>1408000</v>
      </c>
      <c r="C64" s="51">
        <v>100643717</v>
      </c>
      <c r="D64" s="52" t="s">
        <v>47</v>
      </c>
      <c r="E64" s="53">
        <v>239692.9</v>
      </c>
      <c r="F64" s="53">
        <v>56897.71</v>
      </c>
      <c r="G64" s="53">
        <v>22731.8</v>
      </c>
      <c r="H64" s="53">
        <v>5961.4</v>
      </c>
      <c r="I64" s="54">
        <f t="shared" si="0"/>
        <v>325283.81</v>
      </c>
      <c r="J64" s="54">
        <f t="shared" si="1"/>
        <v>48792.571499999998</v>
      </c>
    </row>
    <row r="65" spans="1:10" x14ac:dyDescent="0.25">
      <c r="A65">
        <v>46</v>
      </c>
      <c r="B65" s="32">
        <v>1503000</v>
      </c>
      <c r="C65" s="31">
        <v>100003631</v>
      </c>
      <c r="D65" s="32" t="s">
        <v>48</v>
      </c>
      <c r="E65" s="67">
        <v>103944.02</v>
      </c>
      <c r="F65" s="67">
        <v>25004.5</v>
      </c>
      <c r="G65" s="67">
        <v>2831.13</v>
      </c>
      <c r="H65" s="4">
        <v>2619.8200000000002</v>
      </c>
      <c r="I65" s="29">
        <f t="shared" si="0"/>
        <v>134399.47</v>
      </c>
      <c r="J65" s="29">
        <f t="shared" si="1"/>
        <v>20159.9205</v>
      </c>
    </row>
    <row r="66" spans="1:10" x14ac:dyDescent="0.25">
      <c r="A66">
        <v>47</v>
      </c>
      <c r="B66" s="32">
        <v>1505000</v>
      </c>
      <c r="C66" s="31">
        <v>4929188</v>
      </c>
      <c r="D66" s="32" t="s">
        <v>49</v>
      </c>
      <c r="E66" s="67">
        <v>101555.68</v>
      </c>
      <c r="F66" s="67">
        <v>22685.91</v>
      </c>
      <c r="G66" s="67">
        <v>3819.78</v>
      </c>
      <c r="H66" s="4">
        <v>2376.89</v>
      </c>
      <c r="I66" s="29">
        <f t="shared" si="0"/>
        <v>130438.26</v>
      </c>
      <c r="J66" s="29">
        <f t="shared" si="1"/>
        <v>19565.738999999998</v>
      </c>
    </row>
    <row r="67" spans="1:10" x14ac:dyDescent="0.25">
      <c r="A67">
        <v>48</v>
      </c>
      <c r="B67" s="32">
        <v>1507000</v>
      </c>
      <c r="C67" s="31">
        <v>100004001</v>
      </c>
      <c r="D67" s="32" t="s">
        <v>50</v>
      </c>
      <c r="E67" s="67">
        <v>624560.99</v>
      </c>
      <c r="F67" s="67">
        <v>141951.35</v>
      </c>
      <c r="G67" s="67">
        <v>38201.21</v>
      </c>
      <c r="H67" s="4">
        <v>14872.78</v>
      </c>
      <c r="I67" s="29">
        <f t="shared" si="0"/>
        <v>819586.33</v>
      </c>
      <c r="J67" s="29">
        <f t="shared" si="1"/>
        <v>122937.94949999999</v>
      </c>
    </row>
    <row r="68" spans="1:10" x14ac:dyDescent="0.25">
      <c r="A68">
        <v>49</v>
      </c>
      <c r="B68" s="32">
        <v>1601000</v>
      </c>
      <c r="C68" s="31">
        <v>159348424</v>
      </c>
      <c r="D68" s="32" t="s">
        <v>51</v>
      </c>
      <c r="E68" s="67">
        <v>130764.43</v>
      </c>
      <c r="F68" s="67">
        <v>31258.880000000001</v>
      </c>
      <c r="G68" s="67">
        <v>7833.89</v>
      </c>
      <c r="H68" s="4">
        <v>3275.12</v>
      </c>
      <c r="I68" s="29">
        <f t="shared" si="0"/>
        <v>173132.32</v>
      </c>
      <c r="J68" s="29">
        <f t="shared" si="1"/>
        <v>25969.848000000002</v>
      </c>
    </row>
    <row r="69" spans="1:10" x14ac:dyDescent="0.25">
      <c r="A69">
        <v>50</v>
      </c>
      <c r="B69" s="32">
        <v>1602000</v>
      </c>
      <c r="C69" s="31">
        <v>100642966</v>
      </c>
      <c r="D69" s="32" t="s">
        <v>279</v>
      </c>
      <c r="E69" s="67">
        <v>389685.4</v>
      </c>
      <c r="F69" s="67">
        <v>92613.37</v>
      </c>
      <c r="G69" s="67">
        <v>13688.21</v>
      </c>
      <c r="H69" s="4">
        <v>9703.4699999999993</v>
      </c>
      <c r="I69" s="29">
        <f t="shared" si="0"/>
        <v>505690.45</v>
      </c>
      <c r="J69" s="29">
        <f t="shared" si="1"/>
        <v>75853.567500000005</v>
      </c>
    </row>
    <row r="70" spans="1:10" x14ac:dyDescent="0.25">
      <c r="A70">
        <v>51</v>
      </c>
      <c r="B70" s="32">
        <v>1603000</v>
      </c>
      <c r="C70" s="31">
        <v>938696622</v>
      </c>
      <c r="D70" s="32" t="s">
        <v>52</v>
      </c>
      <c r="E70" s="67">
        <v>481028.03</v>
      </c>
      <c r="F70" s="67">
        <v>136692.99</v>
      </c>
      <c r="G70" s="67">
        <v>14943.68</v>
      </c>
      <c r="H70" s="4">
        <v>14321.92</v>
      </c>
      <c r="I70" s="29">
        <f t="shared" si="0"/>
        <v>646986.62000000011</v>
      </c>
      <c r="J70" s="29">
        <f t="shared" si="1"/>
        <v>97047.993000000017</v>
      </c>
    </row>
    <row r="71" spans="1:10" x14ac:dyDescent="0.25">
      <c r="A71">
        <v>52</v>
      </c>
      <c r="B71" s="32">
        <v>1605000</v>
      </c>
      <c r="C71" s="31">
        <v>183870534</v>
      </c>
      <c r="D71" s="32" t="s">
        <v>53</v>
      </c>
      <c r="E71" s="67">
        <v>189202.52</v>
      </c>
      <c r="F71" s="67">
        <v>38325.29</v>
      </c>
      <c r="G71" s="67">
        <v>12318.4</v>
      </c>
      <c r="H71" s="4">
        <v>4015.49</v>
      </c>
      <c r="I71" s="29">
        <f t="shared" si="0"/>
        <v>243861.69999999998</v>
      </c>
      <c r="J71" s="29">
        <f t="shared" si="1"/>
        <v>36579.254999999997</v>
      </c>
    </row>
    <row r="72" spans="1:10" x14ac:dyDescent="0.25">
      <c r="A72">
        <v>53</v>
      </c>
      <c r="B72" s="32">
        <v>1608000</v>
      </c>
      <c r="C72" s="31">
        <v>41595997</v>
      </c>
      <c r="D72" s="32" t="s">
        <v>54</v>
      </c>
      <c r="E72" s="67">
        <v>1408974.74</v>
      </c>
      <c r="F72" s="67">
        <v>380364.65</v>
      </c>
      <c r="G72" s="67">
        <v>54850.04</v>
      </c>
      <c r="H72" s="4">
        <v>39852.07</v>
      </c>
      <c r="I72" s="29">
        <f t="shared" si="0"/>
        <v>1884041.5000000002</v>
      </c>
      <c r="J72" s="29">
        <f t="shared" si="1"/>
        <v>282606.22500000003</v>
      </c>
    </row>
    <row r="73" spans="1:10" x14ac:dyDescent="0.25">
      <c r="A73">
        <v>54</v>
      </c>
      <c r="B73" s="32">
        <v>1611000</v>
      </c>
      <c r="C73" s="31">
        <v>4932414</v>
      </c>
      <c r="D73" s="32" t="s">
        <v>55</v>
      </c>
      <c r="E73" s="67">
        <v>710922.63</v>
      </c>
      <c r="F73" s="67">
        <v>191249.94</v>
      </c>
      <c r="G73" s="67">
        <v>24347.55</v>
      </c>
      <c r="H73" s="4">
        <v>20037.95</v>
      </c>
      <c r="I73" s="29">
        <f t="shared" si="0"/>
        <v>946558.07000000007</v>
      </c>
      <c r="J73" s="29">
        <f t="shared" si="1"/>
        <v>141983.71050000002</v>
      </c>
    </row>
    <row r="74" spans="1:10" x14ac:dyDescent="0.25">
      <c r="A74">
        <v>55</v>
      </c>
      <c r="B74" s="32">
        <v>1612000</v>
      </c>
      <c r="C74" s="31">
        <v>100643741</v>
      </c>
      <c r="D74" s="32" t="s">
        <v>56</v>
      </c>
      <c r="E74" s="67">
        <v>480942.9</v>
      </c>
      <c r="F74" s="67">
        <v>140230.70000000001</v>
      </c>
      <c r="G74" s="67">
        <v>15754.26</v>
      </c>
      <c r="H74" s="4">
        <v>14692.6</v>
      </c>
      <c r="I74" s="29">
        <f t="shared" si="0"/>
        <v>651620.46000000008</v>
      </c>
      <c r="J74" s="29">
        <f t="shared" si="1"/>
        <v>97743.069000000003</v>
      </c>
    </row>
    <row r="75" spans="1:10" x14ac:dyDescent="0.25">
      <c r="A75">
        <v>56</v>
      </c>
      <c r="B75" s="32">
        <v>1613000</v>
      </c>
      <c r="C75" s="31">
        <v>612686915</v>
      </c>
      <c r="D75" s="32" t="s">
        <v>57</v>
      </c>
      <c r="E75" s="67">
        <v>184182.87</v>
      </c>
      <c r="F75" s="67">
        <v>40689.800000000003</v>
      </c>
      <c r="G75" s="67">
        <v>7324.84</v>
      </c>
      <c r="H75" s="4">
        <v>4263.22</v>
      </c>
      <c r="I75" s="29">
        <f t="shared" si="0"/>
        <v>236460.72999999998</v>
      </c>
      <c r="J75" s="29">
        <f t="shared" si="1"/>
        <v>35469.109499999999</v>
      </c>
    </row>
    <row r="76" spans="1:10" x14ac:dyDescent="0.25">
      <c r="A76">
        <v>57</v>
      </c>
      <c r="B76" s="32">
        <v>1701000</v>
      </c>
      <c r="C76" s="31">
        <v>100685866</v>
      </c>
      <c r="D76" s="32" t="s">
        <v>58</v>
      </c>
      <c r="E76" s="67">
        <v>747395.5</v>
      </c>
      <c r="F76" s="67">
        <v>189298.63</v>
      </c>
      <c r="G76" s="67">
        <v>31087.03</v>
      </c>
      <c r="H76" s="4">
        <v>19833.59</v>
      </c>
      <c r="I76" s="29">
        <f t="shared" si="0"/>
        <v>987614.75</v>
      </c>
      <c r="J76" s="29">
        <f t="shared" si="1"/>
        <v>148142.21249999999</v>
      </c>
    </row>
    <row r="77" spans="1:10" x14ac:dyDescent="0.25">
      <c r="A77">
        <v>58</v>
      </c>
      <c r="B77" s="32">
        <v>1702000</v>
      </c>
      <c r="C77" s="31">
        <v>800159829</v>
      </c>
      <c r="D77" s="32" t="s">
        <v>59</v>
      </c>
      <c r="E77" s="67">
        <v>181531.04</v>
      </c>
      <c r="F77" s="67">
        <v>40335.31</v>
      </c>
      <c r="G77" s="67">
        <v>8445.93</v>
      </c>
      <c r="H77" s="4">
        <v>4226.08</v>
      </c>
      <c r="I77" s="29">
        <f t="shared" si="0"/>
        <v>234538.36</v>
      </c>
      <c r="J77" s="29">
        <f t="shared" si="1"/>
        <v>35180.753999999994</v>
      </c>
    </row>
    <row r="78" spans="1:10" x14ac:dyDescent="0.25">
      <c r="A78">
        <v>59</v>
      </c>
      <c r="B78" s="32">
        <v>1703000</v>
      </c>
      <c r="C78" s="31">
        <v>4932489</v>
      </c>
      <c r="D78" s="32" t="s">
        <v>60</v>
      </c>
      <c r="E78" s="67">
        <v>175283.97</v>
      </c>
      <c r="F78" s="67">
        <v>36805.360000000001</v>
      </c>
      <c r="G78" s="67">
        <v>3626.89</v>
      </c>
      <c r="H78" s="4">
        <v>3856.23</v>
      </c>
      <c r="I78" s="29">
        <f t="shared" si="0"/>
        <v>219572.45000000004</v>
      </c>
      <c r="J78" s="29">
        <f t="shared" si="1"/>
        <v>32935.867500000008</v>
      </c>
    </row>
    <row r="79" spans="1:10" x14ac:dyDescent="0.25">
      <c r="A79">
        <v>60</v>
      </c>
      <c r="B79" s="32">
        <v>1704000</v>
      </c>
      <c r="C79" s="31">
        <v>100003607</v>
      </c>
      <c r="D79" s="32" t="s">
        <v>61</v>
      </c>
      <c r="E79" s="67">
        <v>129145.54</v>
      </c>
      <c r="F79" s="67">
        <v>23152.31</v>
      </c>
      <c r="G79" s="67">
        <v>7287.23</v>
      </c>
      <c r="H79" s="4">
        <v>2425.75</v>
      </c>
      <c r="I79" s="29">
        <f t="shared" si="0"/>
        <v>162010.83000000002</v>
      </c>
      <c r="J79" s="29">
        <f t="shared" si="1"/>
        <v>24301.624500000002</v>
      </c>
    </row>
    <row r="80" spans="1:10" x14ac:dyDescent="0.25">
      <c r="A80">
        <v>61</v>
      </c>
      <c r="B80" s="32">
        <v>1705000</v>
      </c>
      <c r="C80" s="31">
        <v>128580644</v>
      </c>
      <c r="D80" s="32" t="s">
        <v>62</v>
      </c>
      <c r="E80" s="67">
        <v>1223155.32</v>
      </c>
      <c r="F80" s="67">
        <v>285463.46999999997</v>
      </c>
      <c r="G80" s="67">
        <v>59329.72</v>
      </c>
      <c r="H80" s="4">
        <v>29909.14</v>
      </c>
      <c r="I80" s="29">
        <f t="shared" si="0"/>
        <v>1597857.65</v>
      </c>
      <c r="J80" s="29">
        <f t="shared" si="1"/>
        <v>239678.64749999996</v>
      </c>
    </row>
    <row r="81" spans="1:10" x14ac:dyDescent="0.25">
      <c r="A81">
        <v>62</v>
      </c>
      <c r="B81" s="32">
        <v>1802000</v>
      </c>
      <c r="C81" s="31">
        <v>100002781</v>
      </c>
      <c r="D81" s="32" t="s">
        <v>63</v>
      </c>
      <c r="E81" s="67">
        <v>137583.14000000001</v>
      </c>
      <c r="F81" s="67">
        <v>26886.54</v>
      </c>
      <c r="G81" s="67">
        <v>5821.03</v>
      </c>
      <c r="H81" s="4">
        <v>2816.98</v>
      </c>
      <c r="I81" s="29">
        <f t="shared" si="0"/>
        <v>173107.69000000003</v>
      </c>
      <c r="J81" s="29">
        <f t="shared" si="1"/>
        <v>25966.153500000004</v>
      </c>
    </row>
    <row r="82" spans="1:10" x14ac:dyDescent="0.25">
      <c r="A82">
        <v>63</v>
      </c>
      <c r="B82" s="52">
        <v>1803000</v>
      </c>
      <c r="C82" s="51">
        <v>99180739</v>
      </c>
      <c r="D82" s="52" t="s">
        <v>64</v>
      </c>
      <c r="E82" s="53">
        <v>1428722.82</v>
      </c>
      <c r="F82" s="53">
        <v>319117.01</v>
      </c>
      <c r="G82" s="53">
        <v>108549.9</v>
      </c>
      <c r="H82" s="53">
        <v>33434.9</v>
      </c>
      <c r="I82" s="54">
        <f t="shared" si="0"/>
        <v>1889824.63</v>
      </c>
      <c r="J82" s="54">
        <f t="shared" si="1"/>
        <v>283473.69449999998</v>
      </c>
    </row>
    <row r="83" spans="1:10" x14ac:dyDescent="0.25">
      <c r="A83">
        <v>64</v>
      </c>
      <c r="B83" s="32">
        <v>1804000</v>
      </c>
      <c r="C83" s="31">
        <v>100003441</v>
      </c>
      <c r="D83" s="32" t="s">
        <v>65</v>
      </c>
      <c r="E83" s="67">
        <v>906835.81</v>
      </c>
      <c r="F83" s="67">
        <v>223069.58</v>
      </c>
      <c r="G83" s="67">
        <v>43098.239999999998</v>
      </c>
      <c r="H83" s="4">
        <v>23371.81</v>
      </c>
      <c r="I83" s="29">
        <f t="shared" si="0"/>
        <v>1196375.4400000002</v>
      </c>
      <c r="J83" s="29">
        <f t="shared" si="1"/>
        <v>179456.31600000002</v>
      </c>
    </row>
    <row r="84" spans="1:10" x14ac:dyDescent="0.25">
      <c r="A84">
        <v>65</v>
      </c>
      <c r="B84" s="32">
        <v>1901000</v>
      </c>
      <c r="C84" s="31">
        <v>30414148</v>
      </c>
      <c r="D84" s="32" t="s">
        <v>66</v>
      </c>
      <c r="E84" s="67">
        <v>176593.66</v>
      </c>
      <c r="F84" s="67">
        <v>33486.19</v>
      </c>
      <c r="G84" s="67">
        <v>3403.07</v>
      </c>
      <c r="H84" s="4">
        <v>3508.47</v>
      </c>
      <c r="I84" s="29">
        <f t="shared" ref="I84:I147" si="2">SUM(E84:H84)</f>
        <v>216991.39</v>
      </c>
      <c r="J84" s="29">
        <f t="shared" si="1"/>
        <v>32548.708500000001</v>
      </c>
    </row>
    <row r="85" spans="1:10" x14ac:dyDescent="0.25">
      <c r="A85">
        <v>66</v>
      </c>
      <c r="B85" s="32">
        <v>1905000</v>
      </c>
      <c r="C85" s="31">
        <v>4932596</v>
      </c>
      <c r="D85" s="32" t="s">
        <v>67</v>
      </c>
      <c r="E85" s="67">
        <v>609721.17000000004</v>
      </c>
      <c r="F85" s="67">
        <v>142486.63</v>
      </c>
      <c r="G85" s="67">
        <v>27357.3</v>
      </c>
      <c r="H85" s="4">
        <v>14928.85</v>
      </c>
      <c r="I85" s="29">
        <f t="shared" si="2"/>
        <v>794493.95000000007</v>
      </c>
      <c r="J85" s="29">
        <f t="shared" ref="J85:J148" si="3">I85*15%</f>
        <v>119174.0925</v>
      </c>
    </row>
    <row r="86" spans="1:10" x14ac:dyDescent="0.25">
      <c r="A86">
        <v>67</v>
      </c>
      <c r="B86" s="52">
        <v>2002000</v>
      </c>
      <c r="C86" s="51">
        <v>4932612</v>
      </c>
      <c r="D86" s="52" t="s">
        <v>68</v>
      </c>
      <c r="E86" s="53">
        <v>248757.04</v>
      </c>
      <c r="F86" s="53">
        <v>42419.81</v>
      </c>
      <c r="G86" s="53">
        <v>18319.490000000002</v>
      </c>
      <c r="H86" s="53">
        <v>4444.47</v>
      </c>
      <c r="I86" s="54">
        <f t="shared" si="2"/>
        <v>313940.80999999994</v>
      </c>
      <c r="J86" s="54">
        <f t="shared" si="3"/>
        <v>47091.121499999987</v>
      </c>
    </row>
    <row r="87" spans="1:10" x14ac:dyDescent="0.25">
      <c r="A87">
        <v>68</v>
      </c>
      <c r="B87" s="32">
        <v>2104000</v>
      </c>
      <c r="C87" s="31">
        <v>24565942</v>
      </c>
      <c r="D87" s="32" t="s">
        <v>69</v>
      </c>
      <c r="E87" s="67">
        <v>362161.31</v>
      </c>
      <c r="F87" s="67">
        <v>63197.120000000003</v>
      </c>
      <c r="G87" s="67">
        <v>50066.559999999998</v>
      </c>
      <c r="H87" s="4">
        <v>6621.38</v>
      </c>
      <c r="I87" s="29">
        <f t="shared" si="2"/>
        <v>482046.37</v>
      </c>
      <c r="J87" s="29">
        <f t="shared" si="3"/>
        <v>72306.955499999996</v>
      </c>
    </row>
    <row r="88" spans="1:10" x14ac:dyDescent="0.25">
      <c r="A88">
        <v>69</v>
      </c>
      <c r="B88" s="32">
        <v>2105000</v>
      </c>
      <c r="C88" s="31">
        <v>783645286</v>
      </c>
      <c r="D88" s="32" t="s">
        <v>70</v>
      </c>
      <c r="E88" s="67">
        <v>328071.21000000002</v>
      </c>
      <c r="F88" s="67">
        <v>72104.34</v>
      </c>
      <c r="G88" s="67">
        <v>24902.2</v>
      </c>
      <c r="H88" s="4">
        <v>7554.63</v>
      </c>
      <c r="I88" s="29">
        <f t="shared" si="2"/>
        <v>432632.38000000006</v>
      </c>
      <c r="J88" s="29">
        <f t="shared" si="3"/>
        <v>64894.857000000004</v>
      </c>
    </row>
    <row r="89" spans="1:10" x14ac:dyDescent="0.25">
      <c r="A89">
        <v>70</v>
      </c>
      <c r="B89" s="32">
        <v>2202000</v>
      </c>
      <c r="C89" s="31">
        <v>127828036</v>
      </c>
      <c r="D89" s="32" t="s">
        <v>71</v>
      </c>
      <c r="E89" s="67">
        <v>275558.53000000003</v>
      </c>
      <c r="F89" s="67">
        <v>64206.01</v>
      </c>
      <c r="G89" s="67">
        <v>35821.589999999997</v>
      </c>
      <c r="H89" s="4">
        <v>6727.09</v>
      </c>
      <c r="I89" s="29">
        <f t="shared" si="2"/>
        <v>382313.22000000003</v>
      </c>
      <c r="J89" s="29">
        <f t="shared" si="3"/>
        <v>57346.983</v>
      </c>
    </row>
    <row r="90" spans="1:10" x14ac:dyDescent="0.25">
      <c r="A90">
        <v>71</v>
      </c>
      <c r="B90" s="32">
        <v>2203000</v>
      </c>
      <c r="C90" s="31">
        <v>4932679</v>
      </c>
      <c r="D90" s="32" t="s">
        <v>72</v>
      </c>
      <c r="E90" s="67">
        <v>384776.68</v>
      </c>
      <c r="F90" s="67">
        <v>92560.23</v>
      </c>
      <c r="G90" s="67">
        <v>76668.61</v>
      </c>
      <c r="H90" s="4">
        <v>9697.8799999999992</v>
      </c>
      <c r="I90" s="29">
        <f t="shared" si="2"/>
        <v>563703.4</v>
      </c>
      <c r="J90" s="29">
        <f t="shared" si="3"/>
        <v>84555.51</v>
      </c>
    </row>
    <row r="91" spans="1:10" x14ac:dyDescent="0.25">
      <c r="A91">
        <v>72</v>
      </c>
      <c r="B91" s="32">
        <v>2301000</v>
      </c>
      <c r="C91" s="31">
        <v>174897827</v>
      </c>
      <c r="D91" s="32" t="s">
        <v>73</v>
      </c>
      <c r="E91" s="67">
        <v>2253534.14</v>
      </c>
      <c r="F91" s="67">
        <v>576624.92000000004</v>
      </c>
      <c r="G91" s="67">
        <v>98370.81</v>
      </c>
      <c r="H91" s="4">
        <v>60415.26</v>
      </c>
      <c r="I91" s="29">
        <f t="shared" si="2"/>
        <v>2988945.13</v>
      </c>
      <c r="J91" s="29">
        <f t="shared" si="3"/>
        <v>448341.76949999999</v>
      </c>
    </row>
    <row r="92" spans="1:10" x14ac:dyDescent="0.25">
      <c r="A92">
        <v>73</v>
      </c>
      <c r="B92" s="32">
        <v>2303000</v>
      </c>
      <c r="C92" s="31">
        <v>617268594</v>
      </c>
      <c r="D92" s="32" t="s">
        <v>74</v>
      </c>
      <c r="E92" s="67">
        <v>706271.52</v>
      </c>
      <c r="F92" s="67">
        <v>179448.48</v>
      </c>
      <c r="G92" s="67">
        <v>33858.83</v>
      </c>
      <c r="H92" s="4">
        <v>18801.59</v>
      </c>
      <c r="I92" s="29">
        <f t="shared" si="2"/>
        <v>938380.41999999993</v>
      </c>
      <c r="J92" s="29">
        <f t="shared" si="3"/>
        <v>140757.06299999999</v>
      </c>
    </row>
    <row r="93" spans="1:10" x14ac:dyDescent="0.25">
      <c r="A93">
        <v>74</v>
      </c>
      <c r="B93" s="52">
        <v>2304000</v>
      </c>
      <c r="C93" s="51">
        <v>193209418</v>
      </c>
      <c r="D93" s="52" t="s">
        <v>75</v>
      </c>
      <c r="E93" s="53">
        <v>71743.600000000006</v>
      </c>
      <c r="F93" s="53">
        <v>15942.54</v>
      </c>
      <c r="G93" s="53">
        <v>4510.0600000000004</v>
      </c>
      <c r="H93" s="53">
        <v>1670.36</v>
      </c>
      <c r="I93" s="54">
        <f t="shared" si="2"/>
        <v>93866.560000000012</v>
      </c>
      <c r="J93" s="54">
        <f t="shared" si="3"/>
        <v>14079.984000000002</v>
      </c>
    </row>
    <row r="94" spans="1:10" x14ac:dyDescent="0.25">
      <c r="A94">
        <v>75</v>
      </c>
      <c r="B94" s="32">
        <v>2305000</v>
      </c>
      <c r="C94" s="31">
        <v>100003482</v>
      </c>
      <c r="D94" s="32" t="s">
        <v>76</v>
      </c>
      <c r="E94" s="67">
        <v>232587.83</v>
      </c>
      <c r="F94" s="67">
        <v>56512.68</v>
      </c>
      <c r="G94" s="67">
        <v>6673.82</v>
      </c>
      <c r="H94" s="4">
        <v>5921.04</v>
      </c>
      <c r="I94" s="29">
        <f t="shared" si="2"/>
        <v>301695.37</v>
      </c>
      <c r="J94" s="29">
        <f t="shared" si="3"/>
        <v>45254.305499999995</v>
      </c>
    </row>
    <row r="95" spans="1:10" x14ac:dyDescent="0.25">
      <c r="A95">
        <v>76</v>
      </c>
      <c r="B95" s="32">
        <v>2306000</v>
      </c>
      <c r="C95" s="31">
        <v>4932794</v>
      </c>
      <c r="D95" s="32" t="s">
        <v>77</v>
      </c>
      <c r="E95" s="67">
        <v>96173.58</v>
      </c>
      <c r="F95" s="67">
        <v>25198.29</v>
      </c>
      <c r="G95" s="67">
        <v>4562.21</v>
      </c>
      <c r="H95" s="4">
        <v>2640.13</v>
      </c>
      <c r="I95" s="29">
        <f t="shared" si="2"/>
        <v>128574.21</v>
      </c>
      <c r="J95" s="29">
        <f t="shared" si="3"/>
        <v>19286.1315</v>
      </c>
    </row>
    <row r="96" spans="1:10" x14ac:dyDescent="0.25">
      <c r="A96">
        <v>77</v>
      </c>
      <c r="B96" s="32">
        <v>2307000</v>
      </c>
      <c r="C96" s="31">
        <v>21347448</v>
      </c>
      <c r="D96" s="32" t="s">
        <v>78</v>
      </c>
      <c r="E96" s="67">
        <v>614486.92000000004</v>
      </c>
      <c r="F96" s="67">
        <v>152188.13</v>
      </c>
      <c r="G96" s="67">
        <v>17133.55</v>
      </c>
      <c r="H96" s="4">
        <v>15945.38</v>
      </c>
      <c r="I96" s="29">
        <f t="shared" si="2"/>
        <v>799753.9800000001</v>
      </c>
      <c r="J96" s="29">
        <f t="shared" si="3"/>
        <v>119963.09700000001</v>
      </c>
    </row>
    <row r="97" spans="1:10" x14ac:dyDescent="0.25">
      <c r="A97">
        <v>78</v>
      </c>
      <c r="B97" s="32">
        <v>2402000</v>
      </c>
      <c r="C97" s="31">
        <v>100642990</v>
      </c>
      <c r="D97" s="32" t="s">
        <v>79</v>
      </c>
      <c r="E97" s="67">
        <v>169509.14</v>
      </c>
      <c r="F97" s="67">
        <v>43196.4</v>
      </c>
      <c r="G97" s="67">
        <v>12073.87</v>
      </c>
      <c r="H97" s="4">
        <v>4525.8599999999997</v>
      </c>
      <c r="I97" s="29">
        <f t="shared" si="2"/>
        <v>229305.27</v>
      </c>
      <c r="J97" s="29">
        <f t="shared" si="3"/>
        <v>34395.790499999996</v>
      </c>
    </row>
    <row r="98" spans="1:10" x14ac:dyDescent="0.25">
      <c r="A98">
        <v>79</v>
      </c>
      <c r="B98" s="32">
        <v>2403000</v>
      </c>
      <c r="C98" s="31">
        <v>942607086</v>
      </c>
      <c r="D98" s="32" t="s">
        <v>80</v>
      </c>
      <c r="E98" s="67">
        <v>110037.42</v>
      </c>
      <c r="F98" s="67">
        <v>26130.54</v>
      </c>
      <c r="G98" s="67">
        <v>5197.07</v>
      </c>
      <c r="H98" s="4">
        <v>2737.8</v>
      </c>
      <c r="I98" s="29">
        <f t="shared" si="2"/>
        <v>144102.82999999999</v>
      </c>
      <c r="J98" s="29">
        <f t="shared" si="3"/>
        <v>21615.424499999997</v>
      </c>
    </row>
    <row r="99" spans="1:10" x14ac:dyDescent="0.25">
      <c r="A99">
        <v>80</v>
      </c>
      <c r="B99" s="32">
        <v>2404000</v>
      </c>
      <c r="C99" s="31">
        <v>100003722</v>
      </c>
      <c r="D99" s="32" t="s">
        <v>81</v>
      </c>
      <c r="E99" s="67">
        <v>396646.23</v>
      </c>
      <c r="F99" s="67">
        <v>94414.96</v>
      </c>
      <c r="G99" s="67">
        <v>21253.69</v>
      </c>
      <c r="H99" s="4">
        <v>9892.2099999999991</v>
      </c>
      <c r="I99" s="29">
        <f t="shared" si="2"/>
        <v>522207.09</v>
      </c>
      <c r="J99" s="29">
        <f t="shared" si="3"/>
        <v>78331.063500000004</v>
      </c>
    </row>
    <row r="100" spans="1:10" x14ac:dyDescent="0.25">
      <c r="A100">
        <v>81</v>
      </c>
      <c r="B100" s="32">
        <v>2501000</v>
      </c>
      <c r="C100" s="31">
        <v>86626199</v>
      </c>
      <c r="D100" s="32" t="s">
        <v>82</v>
      </c>
      <c r="E100" s="67">
        <v>133932.18</v>
      </c>
      <c r="F100" s="67">
        <v>25256.14</v>
      </c>
      <c r="G100" s="67">
        <v>14887.1</v>
      </c>
      <c r="H100" s="4">
        <v>2646.18</v>
      </c>
      <c r="I100" s="29">
        <f t="shared" si="2"/>
        <v>176721.6</v>
      </c>
      <c r="J100" s="29">
        <f t="shared" si="3"/>
        <v>26508.240000000002</v>
      </c>
    </row>
    <row r="101" spans="1:10" x14ac:dyDescent="0.25">
      <c r="A101">
        <v>82</v>
      </c>
      <c r="B101" s="32">
        <v>2502000</v>
      </c>
      <c r="C101" s="31">
        <v>100003920</v>
      </c>
      <c r="D101" s="32" t="s">
        <v>83</v>
      </c>
      <c r="E101" s="67">
        <v>186909.03</v>
      </c>
      <c r="F101" s="67">
        <v>44725.73</v>
      </c>
      <c r="G101" s="67">
        <v>11605</v>
      </c>
      <c r="H101" s="4">
        <v>4686.09</v>
      </c>
      <c r="I101" s="29">
        <f t="shared" si="2"/>
        <v>247925.85</v>
      </c>
      <c r="J101" s="29">
        <f t="shared" si="3"/>
        <v>37188.877500000002</v>
      </c>
    </row>
    <row r="102" spans="1:10" x14ac:dyDescent="0.25">
      <c r="A102">
        <v>83</v>
      </c>
      <c r="B102" s="32">
        <v>2503000</v>
      </c>
      <c r="C102" s="31">
        <v>159345982</v>
      </c>
      <c r="D102" s="32" t="s">
        <v>84</v>
      </c>
      <c r="E102" s="67">
        <v>88844.73</v>
      </c>
      <c r="F102" s="67">
        <v>20567.79</v>
      </c>
      <c r="G102" s="67">
        <v>6539.95</v>
      </c>
      <c r="H102" s="4">
        <v>2154.9699999999998</v>
      </c>
      <c r="I102" s="29">
        <f t="shared" si="2"/>
        <v>118107.43999999999</v>
      </c>
      <c r="J102" s="29">
        <f t="shared" si="3"/>
        <v>17716.115999999998</v>
      </c>
    </row>
    <row r="103" spans="1:10" x14ac:dyDescent="0.25">
      <c r="A103">
        <v>84</v>
      </c>
      <c r="B103" s="32">
        <v>2601000</v>
      </c>
      <c r="C103" s="31">
        <v>626977102</v>
      </c>
      <c r="D103" s="32" t="s">
        <v>85</v>
      </c>
      <c r="E103" s="67">
        <v>149357.10999999999</v>
      </c>
      <c r="F103" s="67">
        <v>36010.68</v>
      </c>
      <c r="G103" s="67">
        <v>5863.3</v>
      </c>
      <c r="H103" s="4">
        <v>3772.97</v>
      </c>
      <c r="I103" s="29">
        <f t="shared" si="2"/>
        <v>195004.05999999997</v>
      </c>
      <c r="J103" s="29">
        <f t="shared" si="3"/>
        <v>29250.608999999993</v>
      </c>
    </row>
    <row r="104" spans="1:10" x14ac:dyDescent="0.25">
      <c r="A104">
        <v>85</v>
      </c>
      <c r="B104" s="32">
        <v>2602000</v>
      </c>
      <c r="C104" s="31">
        <v>868355751</v>
      </c>
      <c r="D104" s="32" t="s">
        <v>86</v>
      </c>
      <c r="E104" s="67">
        <v>288535.82</v>
      </c>
      <c r="F104" s="67">
        <v>75909.59</v>
      </c>
      <c r="G104" s="67">
        <v>11989.84</v>
      </c>
      <c r="H104" s="4">
        <v>7953.36</v>
      </c>
      <c r="I104" s="29">
        <f t="shared" si="2"/>
        <v>384388.61000000004</v>
      </c>
      <c r="J104" s="29">
        <f t="shared" si="3"/>
        <v>57658.291500000007</v>
      </c>
    </row>
    <row r="105" spans="1:10" x14ac:dyDescent="0.25">
      <c r="A105">
        <v>86</v>
      </c>
      <c r="B105" s="32">
        <v>2603000</v>
      </c>
      <c r="C105" s="31">
        <v>943095489</v>
      </c>
      <c r="D105" s="32" t="s">
        <v>87</v>
      </c>
      <c r="E105" s="67">
        <v>944362.84</v>
      </c>
      <c r="F105" s="67">
        <v>220162.97</v>
      </c>
      <c r="G105" s="67">
        <v>31451.200000000001</v>
      </c>
      <c r="H105" s="4">
        <v>23067.21</v>
      </c>
      <c r="I105" s="29">
        <f t="shared" si="2"/>
        <v>1219044.22</v>
      </c>
      <c r="J105" s="29">
        <f t="shared" si="3"/>
        <v>182856.633</v>
      </c>
    </row>
    <row r="106" spans="1:10" x14ac:dyDescent="0.25">
      <c r="A106">
        <v>87</v>
      </c>
      <c r="B106" s="32">
        <v>2604000</v>
      </c>
      <c r="C106" s="31">
        <v>100643345</v>
      </c>
      <c r="D106" s="32" t="s">
        <v>88</v>
      </c>
      <c r="E106" s="67">
        <v>153033.78</v>
      </c>
      <c r="F106" s="67">
        <v>42381.65</v>
      </c>
      <c r="G106" s="67">
        <v>4002.93</v>
      </c>
      <c r="H106" s="4">
        <v>4440.49</v>
      </c>
      <c r="I106" s="29">
        <f t="shared" si="2"/>
        <v>203858.84999999998</v>
      </c>
      <c r="J106" s="29">
        <f t="shared" si="3"/>
        <v>30578.827499999996</v>
      </c>
    </row>
    <row r="107" spans="1:10" x14ac:dyDescent="0.25">
      <c r="A107">
        <v>88</v>
      </c>
      <c r="B107" s="32">
        <v>2605000</v>
      </c>
      <c r="C107" s="31">
        <v>835443805</v>
      </c>
      <c r="D107" s="32" t="s">
        <v>89</v>
      </c>
      <c r="E107" s="67">
        <v>934685.7</v>
      </c>
      <c r="F107" s="67">
        <v>238251.97</v>
      </c>
      <c r="G107" s="67">
        <v>29235.040000000001</v>
      </c>
      <c r="H107" s="4">
        <v>24962.53</v>
      </c>
      <c r="I107" s="29">
        <f t="shared" si="2"/>
        <v>1227135.24</v>
      </c>
      <c r="J107" s="29">
        <f t="shared" si="3"/>
        <v>184070.28599999999</v>
      </c>
    </row>
    <row r="108" spans="1:10" x14ac:dyDescent="0.25">
      <c r="A108">
        <v>89</v>
      </c>
      <c r="B108" s="52">
        <v>2606000</v>
      </c>
      <c r="C108" s="51">
        <v>98566649</v>
      </c>
      <c r="D108" s="52" t="s">
        <v>90</v>
      </c>
      <c r="E108" s="53">
        <v>666128.06000000006</v>
      </c>
      <c r="F108" s="53">
        <v>174213.13</v>
      </c>
      <c r="G108" s="53">
        <v>28924.77</v>
      </c>
      <c r="H108" s="53">
        <v>18253.04</v>
      </c>
      <c r="I108" s="54">
        <f t="shared" si="2"/>
        <v>887519.00000000012</v>
      </c>
      <c r="J108" s="54">
        <f t="shared" si="3"/>
        <v>133127.85</v>
      </c>
    </row>
    <row r="109" spans="1:10" x14ac:dyDescent="0.25">
      <c r="A109">
        <v>90</v>
      </c>
      <c r="B109" s="32">
        <v>2607000</v>
      </c>
      <c r="C109" s="31">
        <v>611209776</v>
      </c>
      <c r="D109" s="32" t="s">
        <v>91</v>
      </c>
      <c r="E109" s="67">
        <v>164807.35999999999</v>
      </c>
      <c r="F109" s="67">
        <v>34698.449999999997</v>
      </c>
      <c r="G109" s="67">
        <v>9210.82</v>
      </c>
      <c r="H109" s="4">
        <v>3635.48</v>
      </c>
      <c r="I109" s="29">
        <f t="shared" si="2"/>
        <v>212352.11000000002</v>
      </c>
      <c r="J109" s="29">
        <f t="shared" si="3"/>
        <v>31852.816500000001</v>
      </c>
    </row>
    <row r="110" spans="1:10" x14ac:dyDescent="0.25">
      <c r="A110">
        <v>91</v>
      </c>
      <c r="B110" s="32">
        <v>2703000</v>
      </c>
      <c r="C110" s="31">
        <v>609640925</v>
      </c>
      <c r="D110" s="32" t="s">
        <v>92</v>
      </c>
      <c r="E110" s="67">
        <v>113530.05</v>
      </c>
      <c r="F110" s="67">
        <v>27242.47</v>
      </c>
      <c r="G110" s="67">
        <v>5279.05</v>
      </c>
      <c r="H110" s="4">
        <v>2854.3</v>
      </c>
      <c r="I110" s="29">
        <f t="shared" si="2"/>
        <v>148905.87</v>
      </c>
      <c r="J110" s="29">
        <f t="shared" si="3"/>
        <v>22335.880499999999</v>
      </c>
    </row>
    <row r="111" spans="1:10" x14ac:dyDescent="0.25">
      <c r="A111">
        <v>92</v>
      </c>
      <c r="B111" s="32">
        <v>2705000</v>
      </c>
      <c r="C111" s="31">
        <v>100003987</v>
      </c>
      <c r="D111" s="32" t="s">
        <v>93</v>
      </c>
      <c r="E111" s="67">
        <v>885633.93</v>
      </c>
      <c r="F111" s="67">
        <v>215790.36</v>
      </c>
      <c r="G111" s="67">
        <v>30004.44</v>
      </c>
      <c r="H111" s="4">
        <v>22609.22</v>
      </c>
      <c r="I111" s="29">
        <f t="shared" si="2"/>
        <v>1154037.95</v>
      </c>
      <c r="J111" s="29">
        <f t="shared" si="3"/>
        <v>173105.69249999998</v>
      </c>
    </row>
    <row r="112" spans="1:10" x14ac:dyDescent="0.25">
      <c r="A112">
        <v>93</v>
      </c>
      <c r="B112" s="32">
        <v>2803000</v>
      </c>
      <c r="C112" s="31">
        <v>193315991</v>
      </c>
      <c r="D112" s="32" t="s">
        <v>94</v>
      </c>
      <c r="E112" s="67">
        <v>150042.64000000001</v>
      </c>
      <c r="F112" s="67">
        <v>35158.33</v>
      </c>
      <c r="G112" s="67">
        <v>14394.83</v>
      </c>
      <c r="H112" s="4">
        <v>3683.67</v>
      </c>
      <c r="I112" s="29">
        <f t="shared" si="2"/>
        <v>203279.47000000003</v>
      </c>
      <c r="J112" s="29">
        <f t="shared" si="3"/>
        <v>30491.920500000004</v>
      </c>
    </row>
    <row r="113" spans="1:10" x14ac:dyDescent="0.25">
      <c r="A113">
        <v>94</v>
      </c>
      <c r="B113" s="32">
        <v>2807000</v>
      </c>
      <c r="C113" s="31">
        <v>100004084</v>
      </c>
      <c r="D113" s="32" t="s">
        <v>95</v>
      </c>
      <c r="E113" s="67">
        <v>760100.94</v>
      </c>
      <c r="F113" s="67">
        <v>193471.77</v>
      </c>
      <c r="G113" s="67">
        <v>65150.44</v>
      </c>
      <c r="H113" s="4">
        <v>20270.84</v>
      </c>
      <c r="I113" s="29">
        <f t="shared" si="2"/>
        <v>1038993.9899999999</v>
      </c>
      <c r="J113" s="29">
        <f t="shared" si="3"/>
        <v>155849.09849999996</v>
      </c>
    </row>
    <row r="114" spans="1:10" x14ac:dyDescent="0.25">
      <c r="A114">
        <v>95</v>
      </c>
      <c r="B114" s="32">
        <v>2808000</v>
      </c>
      <c r="C114" s="31">
        <v>159344225</v>
      </c>
      <c r="D114" s="32" t="s">
        <v>96</v>
      </c>
      <c r="E114" s="67">
        <v>756790.62</v>
      </c>
      <c r="F114" s="67">
        <v>178052.44</v>
      </c>
      <c r="G114" s="67">
        <v>44070.59</v>
      </c>
      <c r="H114" s="4">
        <v>18655.18</v>
      </c>
      <c r="I114" s="29">
        <f t="shared" si="2"/>
        <v>997568.83000000007</v>
      </c>
      <c r="J114" s="29">
        <f t="shared" si="3"/>
        <v>149635.32450000002</v>
      </c>
    </row>
    <row r="115" spans="1:10" x14ac:dyDescent="0.25">
      <c r="A115">
        <v>96</v>
      </c>
      <c r="B115" s="32">
        <v>2901000</v>
      </c>
      <c r="C115" s="31">
        <v>193209533</v>
      </c>
      <c r="D115" s="32" t="s">
        <v>97</v>
      </c>
      <c r="E115" s="67">
        <v>138998.87</v>
      </c>
      <c r="F115" s="67">
        <v>25885.23</v>
      </c>
      <c r="G115" s="67">
        <v>6326.52</v>
      </c>
      <c r="H115" s="4">
        <v>2712.09</v>
      </c>
      <c r="I115" s="29">
        <f t="shared" si="2"/>
        <v>173922.71</v>
      </c>
      <c r="J115" s="29">
        <f t="shared" si="3"/>
        <v>26088.406499999997</v>
      </c>
    </row>
    <row r="116" spans="1:10" x14ac:dyDescent="0.25">
      <c r="A116">
        <v>97</v>
      </c>
      <c r="B116" s="32">
        <v>2903000</v>
      </c>
      <c r="C116" s="31">
        <v>75668517</v>
      </c>
      <c r="D116" s="32" t="s">
        <v>98</v>
      </c>
      <c r="E116" s="67">
        <v>548772.44999999995</v>
      </c>
      <c r="F116" s="67">
        <v>130976.11</v>
      </c>
      <c r="G116" s="67">
        <v>38606.089999999997</v>
      </c>
      <c r="H116" s="4">
        <v>13722.82</v>
      </c>
      <c r="I116" s="29">
        <f t="shared" si="2"/>
        <v>732077.46999999986</v>
      </c>
      <c r="J116" s="29">
        <f t="shared" si="3"/>
        <v>109811.62049999998</v>
      </c>
    </row>
    <row r="117" spans="1:10" x14ac:dyDescent="0.25">
      <c r="A117">
        <v>98</v>
      </c>
      <c r="B117" s="32">
        <v>2906000</v>
      </c>
      <c r="C117" s="31">
        <v>9246468</v>
      </c>
      <c r="D117" s="32" t="s">
        <v>99</v>
      </c>
      <c r="E117" s="67">
        <v>108494.57</v>
      </c>
      <c r="F117" s="67">
        <v>28588.5</v>
      </c>
      <c r="G117" s="67">
        <v>2500.8200000000002</v>
      </c>
      <c r="H117" s="4">
        <v>2995.34</v>
      </c>
      <c r="I117" s="29">
        <f t="shared" si="2"/>
        <v>142579.23000000001</v>
      </c>
      <c r="J117" s="29">
        <f t="shared" si="3"/>
        <v>21386.8845</v>
      </c>
    </row>
    <row r="118" spans="1:10" x14ac:dyDescent="0.25">
      <c r="A118">
        <v>99</v>
      </c>
      <c r="B118" s="32">
        <v>3001000</v>
      </c>
      <c r="C118" s="31">
        <v>159349182</v>
      </c>
      <c r="D118" s="32" t="s">
        <v>100</v>
      </c>
      <c r="E118" s="67">
        <v>209724.53</v>
      </c>
      <c r="F118" s="67">
        <v>50151.63</v>
      </c>
      <c r="G118" s="67">
        <v>6816.88</v>
      </c>
      <c r="H118" s="4">
        <v>5254.58</v>
      </c>
      <c r="I118" s="29">
        <f t="shared" si="2"/>
        <v>271947.62</v>
      </c>
      <c r="J118" s="29">
        <f t="shared" si="3"/>
        <v>40792.142999999996</v>
      </c>
    </row>
    <row r="119" spans="1:10" x14ac:dyDescent="0.25">
      <c r="A119">
        <v>100</v>
      </c>
      <c r="B119" s="32">
        <v>3002000</v>
      </c>
      <c r="C119" s="31">
        <v>140003257</v>
      </c>
      <c r="D119" s="32" t="s">
        <v>101</v>
      </c>
      <c r="E119" s="67">
        <v>243103.38</v>
      </c>
      <c r="F119" s="67">
        <v>53193.14</v>
      </c>
      <c r="G119" s="67">
        <v>12747.98</v>
      </c>
      <c r="H119" s="4">
        <v>5573.25</v>
      </c>
      <c r="I119" s="29">
        <f t="shared" si="2"/>
        <v>314617.75</v>
      </c>
      <c r="J119" s="29">
        <f t="shared" si="3"/>
        <v>47192.662499999999</v>
      </c>
    </row>
    <row r="120" spans="1:10" x14ac:dyDescent="0.25">
      <c r="A120">
        <v>101</v>
      </c>
      <c r="B120" s="32">
        <v>3003000</v>
      </c>
      <c r="C120" s="31">
        <v>193315975</v>
      </c>
      <c r="D120" s="32" t="s">
        <v>102</v>
      </c>
      <c r="E120" s="67">
        <v>171236.1</v>
      </c>
      <c r="F120" s="67">
        <v>38631.160000000003</v>
      </c>
      <c r="G120" s="67">
        <v>8903.02</v>
      </c>
      <c r="H120" s="4">
        <v>4047.54</v>
      </c>
      <c r="I120" s="29">
        <f t="shared" si="2"/>
        <v>222817.82</v>
      </c>
      <c r="J120" s="29">
        <f t="shared" si="3"/>
        <v>33422.673000000003</v>
      </c>
    </row>
    <row r="121" spans="1:10" x14ac:dyDescent="0.25">
      <c r="A121">
        <v>102</v>
      </c>
      <c r="B121" s="32">
        <v>3004000</v>
      </c>
      <c r="C121" s="31">
        <v>89240642</v>
      </c>
      <c r="D121" s="32" t="s">
        <v>103</v>
      </c>
      <c r="E121" s="67">
        <v>495915.9</v>
      </c>
      <c r="F121" s="67">
        <v>109867.8</v>
      </c>
      <c r="G121" s="67">
        <v>39472.699999999997</v>
      </c>
      <c r="H121" s="4">
        <v>11511.23</v>
      </c>
      <c r="I121" s="29">
        <f t="shared" si="2"/>
        <v>656767.63</v>
      </c>
      <c r="J121" s="29">
        <f t="shared" si="3"/>
        <v>98515.144499999995</v>
      </c>
    </row>
    <row r="122" spans="1:10" x14ac:dyDescent="0.25">
      <c r="A122">
        <v>103</v>
      </c>
      <c r="B122" s="32">
        <v>3005000</v>
      </c>
      <c r="C122" s="31">
        <v>4933727</v>
      </c>
      <c r="D122" s="32" t="s">
        <v>104</v>
      </c>
      <c r="E122" s="67">
        <v>99311.43</v>
      </c>
      <c r="F122" s="67">
        <v>24740.93</v>
      </c>
      <c r="G122" s="67">
        <v>2813.36</v>
      </c>
      <c r="H122" s="4">
        <v>2592.21</v>
      </c>
      <c r="I122" s="29">
        <f t="shared" si="2"/>
        <v>129457.93</v>
      </c>
      <c r="J122" s="29">
        <f t="shared" si="3"/>
        <v>19418.689499999997</v>
      </c>
    </row>
    <row r="123" spans="1:10" x14ac:dyDescent="0.25">
      <c r="A123">
        <v>104</v>
      </c>
      <c r="B123" s="32">
        <v>3102000</v>
      </c>
      <c r="C123" s="31">
        <v>4933784</v>
      </c>
      <c r="D123" s="32" t="s">
        <v>105</v>
      </c>
      <c r="E123" s="67">
        <v>105188.77</v>
      </c>
      <c r="F123" s="67">
        <v>27831.79</v>
      </c>
      <c r="G123" s="67">
        <v>2449.7800000000002</v>
      </c>
      <c r="H123" s="4">
        <v>2916.04</v>
      </c>
      <c r="I123" s="29">
        <f t="shared" si="2"/>
        <v>138386.38</v>
      </c>
      <c r="J123" s="29">
        <f t="shared" si="3"/>
        <v>20757.956999999999</v>
      </c>
    </row>
    <row r="124" spans="1:10" x14ac:dyDescent="0.25">
      <c r="A124">
        <v>105</v>
      </c>
      <c r="B124" s="32">
        <v>3104000</v>
      </c>
      <c r="C124" s="31">
        <v>947943254</v>
      </c>
      <c r="D124" s="32" t="s">
        <v>106</v>
      </c>
      <c r="E124" s="67">
        <v>117454.43</v>
      </c>
      <c r="F124" s="67">
        <v>23306.87</v>
      </c>
      <c r="G124" s="67">
        <v>3289.65</v>
      </c>
      <c r="H124" s="4">
        <v>2441.94</v>
      </c>
      <c r="I124" s="29">
        <f t="shared" si="2"/>
        <v>146492.88999999998</v>
      </c>
      <c r="J124" s="29">
        <f t="shared" si="3"/>
        <v>21973.933499999996</v>
      </c>
    </row>
    <row r="125" spans="1:10" x14ac:dyDescent="0.25">
      <c r="A125">
        <v>106</v>
      </c>
      <c r="B125" s="32">
        <v>3105000</v>
      </c>
      <c r="C125" s="31">
        <v>620779934</v>
      </c>
      <c r="D125" s="32" t="s">
        <v>107</v>
      </c>
      <c r="E125" s="67">
        <v>403109.48</v>
      </c>
      <c r="F125" s="67">
        <v>102656.58</v>
      </c>
      <c r="G125" s="67">
        <v>19519.45</v>
      </c>
      <c r="H125" s="4">
        <v>10755.72</v>
      </c>
      <c r="I125" s="29">
        <f t="shared" si="2"/>
        <v>536041.23</v>
      </c>
      <c r="J125" s="29">
        <f t="shared" si="3"/>
        <v>80406.184499999988</v>
      </c>
    </row>
    <row r="126" spans="1:10" x14ac:dyDescent="0.25">
      <c r="A126">
        <v>107</v>
      </c>
      <c r="B126" s="32">
        <v>3201000</v>
      </c>
      <c r="C126" s="31">
        <v>4933909</v>
      </c>
      <c r="D126" s="32" t="s">
        <v>108</v>
      </c>
      <c r="E126" s="67">
        <v>746330.4</v>
      </c>
      <c r="F126" s="67">
        <v>161986.04</v>
      </c>
      <c r="G126" s="67">
        <v>104253.24</v>
      </c>
      <c r="H126" s="4">
        <v>16971.919999999998</v>
      </c>
      <c r="I126" s="29">
        <f t="shared" si="2"/>
        <v>1029541.6000000001</v>
      </c>
      <c r="J126" s="29">
        <f t="shared" si="3"/>
        <v>154431.24000000002</v>
      </c>
    </row>
    <row r="127" spans="1:10" x14ac:dyDescent="0.25">
      <c r="A127">
        <v>108</v>
      </c>
      <c r="B127" s="32">
        <v>3209000</v>
      </c>
      <c r="C127" s="31">
        <v>56918493</v>
      </c>
      <c r="D127" s="32" t="s">
        <v>248</v>
      </c>
      <c r="E127" s="67">
        <v>410471.86</v>
      </c>
      <c r="F127" s="67">
        <v>108636.9</v>
      </c>
      <c r="G127" s="67">
        <v>21067.72</v>
      </c>
      <c r="H127" s="4">
        <v>11382.3</v>
      </c>
      <c r="I127" s="29">
        <f t="shared" si="2"/>
        <v>551558.78</v>
      </c>
      <c r="J127" s="29">
        <f t="shared" si="3"/>
        <v>82733.816999999995</v>
      </c>
    </row>
    <row r="128" spans="1:10" x14ac:dyDescent="0.25">
      <c r="A128">
        <v>109</v>
      </c>
      <c r="B128" s="32">
        <v>3211000</v>
      </c>
      <c r="C128" s="31">
        <v>184116549</v>
      </c>
      <c r="D128" s="32" t="s">
        <v>109</v>
      </c>
      <c r="E128" s="67">
        <v>123919.91</v>
      </c>
      <c r="F128" s="67">
        <v>23766.75</v>
      </c>
      <c r="G128" s="67">
        <v>25650.66</v>
      </c>
      <c r="H128" s="4">
        <v>2490.13</v>
      </c>
      <c r="I128" s="29">
        <f t="shared" si="2"/>
        <v>175827.45</v>
      </c>
      <c r="J128" s="29">
        <f t="shared" si="3"/>
        <v>26374.1175</v>
      </c>
    </row>
    <row r="129" spans="1:10" x14ac:dyDescent="0.25">
      <c r="A129">
        <v>110</v>
      </c>
      <c r="B129" s="32">
        <v>3212000</v>
      </c>
      <c r="C129" s="31">
        <v>780202284</v>
      </c>
      <c r="D129" s="32" t="s">
        <v>110</v>
      </c>
      <c r="E129" s="67">
        <v>195623.89</v>
      </c>
      <c r="F129" s="67">
        <v>37556.83</v>
      </c>
      <c r="G129" s="67">
        <v>13984.57</v>
      </c>
      <c r="H129" s="4">
        <v>3934.97</v>
      </c>
      <c r="I129" s="29">
        <f t="shared" si="2"/>
        <v>251100.26000000004</v>
      </c>
      <c r="J129" s="29">
        <f t="shared" si="3"/>
        <v>37665.039000000004</v>
      </c>
    </row>
    <row r="130" spans="1:10" x14ac:dyDescent="0.25">
      <c r="A130">
        <v>111</v>
      </c>
      <c r="B130" s="32">
        <v>3301000</v>
      </c>
      <c r="C130" s="31">
        <v>4934394</v>
      </c>
      <c r="D130" s="32" t="s">
        <v>111</v>
      </c>
      <c r="E130" s="67">
        <v>105238.63</v>
      </c>
      <c r="F130" s="67">
        <v>19827.53</v>
      </c>
      <c r="G130" s="67">
        <v>12216.03</v>
      </c>
      <c r="H130" s="4">
        <v>2077.4</v>
      </c>
      <c r="I130" s="29">
        <f t="shared" si="2"/>
        <v>139359.59</v>
      </c>
      <c r="J130" s="29">
        <f t="shared" si="3"/>
        <v>20903.9385</v>
      </c>
    </row>
    <row r="131" spans="1:10" x14ac:dyDescent="0.25">
      <c r="A131">
        <v>112</v>
      </c>
      <c r="B131" s="32">
        <v>3302000</v>
      </c>
      <c r="C131" s="31">
        <v>4934410</v>
      </c>
      <c r="D131" s="32" t="s">
        <v>112</v>
      </c>
      <c r="E131" s="67">
        <v>189219.07</v>
      </c>
      <c r="F131" s="67">
        <v>42841.9</v>
      </c>
      <c r="G131" s="67">
        <v>22356.97</v>
      </c>
      <c r="H131" s="4">
        <v>4488.72</v>
      </c>
      <c r="I131" s="29">
        <f t="shared" si="2"/>
        <v>258906.66</v>
      </c>
      <c r="J131" s="29">
        <f t="shared" si="3"/>
        <v>38835.998999999996</v>
      </c>
    </row>
    <row r="132" spans="1:10" x14ac:dyDescent="0.25">
      <c r="A132">
        <v>113</v>
      </c>
      <c r="B132" s="32">
        <v>3306000</v>
      </c>
      <c r="C132" s="31">
        <v>100103654</v>
      </c>
      <c r="D132" s="32" t="s">
        <v>113</v>
      </c>
      <c r="E132" s="67">
        <v>138244.32999999999</v>
      </c>
      <c r="F132" s="67">
        <v>31954.32</v>
      </c>
      <c r="G132" s="67">
        <v>15896.77</v>
      </c>
      <c r="H132" s="4">
        <v>3347.97</v>
      </c>
      <c r="I132" s="29">
        <f t="shared" si="2"/>
        <v>189443.38999999998</v>
      </c>
      <c r="J132" s="29">
        <f t="shared" si="3"/>
        <v>28416.508499999996</v>
      </c>
    </row>
    <row r="133" spans="1:10" x14ac:dyDescent="0.25">
      <c r="A133">
        <v>114</v>
      </c>
      <c r="B133" s="52">
        <v>3403000</v>
      </c>
      <c r="C133" s="51">
        <v>96675640</v>
      </c>
      <c r="D133" s="52" t="s">
        <v>286</v>
      </c>
      <c r="E133" s="53">
        <v>342163.04</v>
      </c>
      <c r="F133" s="53">
        <v>63740.71</v>
      </c>
      <c r="G133" s="53">
        <v>33499.21</v>
      </c>
      <c r="H133" s="53">
        <v>6678.32</v>
      </c>
      <c r="I133" s="54">
        <f t="shared" si="2"/>
        <v>446081.28000000003</v>
      </c>
      <c r="J133" s="54">
        <f t="shared" si="3"/>
        <v>66912.191999999995</v>
      </c>
    </row>
    <row r="134" spans="1:10" x14ac:dyDescent="0.25">
      <c r="A134">
        <v>115</v>
      </c>
      <c r="B134" s="32">
        <v>3405000</v>
      </c>
      <c r="C134" s="31">
        <v>835444498</v>
      </c>
      <c r="D134" s="32" t="s">
        <v>114</v>
      </c>
      <c r="E134" s="67">
        <v>195223.73</v>
      </c>
      <c r="F134" s="67">
        <v>46541.599999999999</v>
      </c>
      <c r="G134" s="67">
        <v>8863.44</v>
      </c>
      <c r="H134" s="4">
        <v>4876.34</v>
      </c>
      <c r="I134" s="29">
        <f t="shared" si="2"/>
        <v>255505.11000000002</v>
      </c>
      <c r="J134" s="29">
        <f t="shared" si="3"/>
        <v>38325.766499999998</v>
      </c>
    </row>
    <row r="135" spans="1:10" x14ac:dyDescent="0.25">
      <c r="A135">
        <v>116</v>
      </c>
      <c r="B135" s="52">
        <v>3505000</v>
      </c>
      <c r="C135" s="55" t="s">
        <v>285</v>
      </c>
      <c r="D135" s="52" t="s">
        <v>115</v>
      </c>
      <c r="E135" s="53">
        <v>1199009.98</v>
      </c>
      <c r="F135" s="53">
        <v>243769.22</v>
      </c>
      <c r="G135" s="53">
        <v>39372.730000000003</v>
      </c>
      <c r="H135" s="53">
        <v>25540.48</v>
      </c>
      <c r="I135" s="54">
        <f t="shared" si="2"/>
        <v>1507692.41</v>
      </c>
      <c r="J135" s="54">
        <f t="shared" si="3"/>
        <v>226153.86149999997</v>
      </c>
    </row>
    <row r="136" spans="1:10" x14ac:dyDescent="0.25">
      <c r="A136">
        <v>117</v>
      </c>
      <c r="B136" s="32">
        <v>3509000</v>
      </c>
      <c r="C136" s="31">
        <v>98564883</v>
      </c>
      <c r="D136" s="32" t="s">
        <v>116</v>
      </c>
      <c r="E136" s="67">
        <v>529414.43000000005</v>
      </c>
      <c r="F136" s="67">
        <v>131913.44</v>
      </c>
      <c r="G136" s="67">
        <v>43708.02</v>
      </c>
      <c r="H136" s="4">
        <v>13820.98</v>
      </c>
      <c r="I136" s="29">
        <f t="shared" si="2"/>
        <v>718856.87000000011</v>
      </c>
      <c r="J136" s="29">
        <f t="shared" si="3"/>
        <v>107828.53050000001</v>
      </c>
    </row>
    <row r="137" spans="1:10" x14ac:dyDescent="0.25">
      <c r="A137">
        <v>118</v>
      </c>
      <c r="B137" s="32">
        <v>3510000</v>
      </c>
      <c r="C137" s="31">
        <v>4935003</v>
      </c>
      <c r="D137" s="32" t="s">
        <v>117</v>
      </c>
      <c r="E137" s="67">
        <v>603647.14</v>
      </c>
      <c r="F137" s="67">
        <v>153289.96</v>
      </c>
      <c r="G137" s="67">
        <v>22360.83</v>
      </c>
      <c r="H137" s="4">
        <v>16060.8</v>
      </c>
      <c r="I137" s="29">
        <f t="shared" si="2"/>
        <v>795358.73</v>
      </c>
      <c r="J137" s="29">
        <f t="shared" si="3"/>
        <v>119303.80949999999</v>
      </c>
    </row>
    <row r="138" spans="1:10" x14ac:dyDescent="0.25">
      <c r="A138">
        <v>119</v>
      </c>
      <c r="B138" s="34">
        <v>3544700</v>
      </c>
      <c r="C138" s="35">
        <v>81115329</v>
      </c>
      <c r="D138" s="36" t="s">
        <v>244</v>
      </c>
      <c r="E138" s="67">
        <v>81676.479999999996</v>
      </c>
      <c r="F138" s="67">
        <v>22380.400000000001</v>
      </c>
      <c r="G138" s="67">
        <v>4116.32</v>
      </c>
      <c r="H138" s="4">
        <v>2344.88</v>
      </c>
      <c r="I138" s="29">
        <f t="shared" si="2"/>
        <v>110518.08000000002</v>
      </c>
      <c r="J138" s="29">
        <f t="shared" si="3"/>
        <v>16577.712000000003</v>
      </c>
    </row>
    <row r="139" spans="1:10" ht="15.6" customHeight="1" x14ac:dyDescent="0.25">
      <c r="A139">
        <v>120</v>
      </c>
      <c r="B139" s="34">
        <v>3545700</v>
      </c>
      <c r="C139" s="35">
        <v>81115329</v>
      </c>
      <c r="D139" s="36" t="s">
        <v>271</v>
      </c>
      <c r="E139" s="67">
        <v>23247.41</v>
      </c>
      <c r="F139" s="67">
        <v>4205.13</v>
      </c>
      <c r="G139" s="67">
        <v>0</v>
      </c>
      <c r="H139" s="4">
        <v>0</v>
      </c>
      <c r="I139" s="29">
        <f t="shared" si="2"/>
        <v>27452.54</v>
      </c>
      <c r="J139" s="29">
        <f t="shared" si="3"/>
        <v>4117.8810000000003</v>
      </c>
    </row>
    <row r="140" spans="1:10" ht="16.149999999999999" customHeight="1" x14ac:dyDescent="0.25">
      <c r="A140">
        <v>121</v>
      </c>
      <c r="B140" s="34">
        <v>3599000</v>
      </c>
      <c r="C140" s="37">
        <v>80018186</v>
      </c>
      <c r="D140" s="36" t="s">
        <v>118</v>
      </c>
      <c r="E140" s="67">
        <v>19380.900000000001</v>
      </c>
      <c r="F140" s="67">
        <v>1896.44</v>
      </c>
      <c r="G140" s="68">
        <v>0</v>
      </c>
      <c r="H140" s="4">
        <v>0</v>
      </c>
      <c r="I140" s="29">
        <f t="shared" si="2"/>
        <v>21277.34</v>
      </c>
      <c r="J140" s="29">
        <f t="shared" si="3"/>
        <v>3191.6010000000001</v>
      </c>
    </row>
    <row r="141" spans="1:10" ht="16.149999999999999" customHeight="1" x14ac:dyDescent="0.25">
      <c r="A141">
        <v>122</v>
      </c>
      <c r="B141" s="52">
        <v>3601000</v>
      </c>
      <c r="C141" s="51">
        <v>100002583</v>
      </c>
      <c r="D141" s="52" t="s">
        <v>119</v>
      </c>
      <c r="E141" s="53">
        <v>513451.89</v>
      </c>
      <c r="F141" s="53">
        <v>132140.26999999999</v>
      </c>
      <c r="G141" s="53">
        <v>19216.63</v>
      </c>
      <c r="H141" s="53">
        <v>13844.84</v>
      </c>
      <c r="I141" s="54">
        <f t="shared" si="2"/>
        <v>678653.63</v>
      </c>
      <c r="J141" s="54">
        <f t="shared" si="3"/>
        <v>101798.0445</v>
      </c>
    </row>
    <row r="142" spans="1:10" x14ac:dyDescent="0.25">
      <c r="A142">
        <v>123</v>
      </c>
      <c r="B142" s="32">
        <v>3604000</v>
      </c>
      <c r="C142" s="31">
        <v>100003276</v>
      </c>
      <c r="D142" s="32" t="s">
        <v>120</v>
      </c>
      <c r="E142" s="67">
        <v>266671.62</v>
      </c>
      <c r="F142" s="67">
        <v>71403.12</v>
      </c>
      <c r="G142" s="67">
        <v>9967.93</v>
      </c>
      <c r="H142" s="4">
        <v>7481.17</v>
      </c>
      <c r="I142" s="29">
        <f t="shared" si="2"/>
        <v>355523.83999999997</v>
      </c>
      <c r="J142" s="29">
        <f t="shared" si="3"/>
        <v>53328.575999999994</v>
      </c>
    </row>
    <row r="143" spans="1:10" x14ac:dyDescent="0.25">
      <c r="A143">
        <v>124</v>
      </c>
      <c r="B143" s="32">
        <v>3606000</v>
      </c>
      <c r="C143" s="31">
        <v>159346188</v>
      </c>
      <c r="D143" s="32" t="s">
        <v>121</v>
      </c>
      <c r="E143" s="67">
        <v>152036.06</v>
      </c>
      <c r="F143" s="67">
        <v>31870.98</v>
      </c>
      <c r="G143" s="67">
        <v>6730.16</v>
      </c>
      <c r="H143" s="4">
        <v>3339.24</v>
      </c>
      <c r="I143" s="29">
        <f t="shared" si="2"/>
        <v>193976.44</v>
      </c>
      <c r="J143" s="29">
        <f t="shared" si="3"/>
        <v>29096.466</v>
      </c>
    </row>
    <row r="144" spans="1:10" x14ac:dyDescent="0.25">
      <c r="A144">
        <v>125</v>
      </c>
      <c r="B144" s="32">
        <v>3704000</v>
      </c>
      <c r="C144" s="31">
        <v>100003318</v>
      </c>
      <c r="D144" s="32" t="s">
        <v>122</v>
      </c>
      <c r="E144" s="67">
        <v>180981.22</v>
      </c>
      <c r="F144" s="67">
        <v>32303.21</v>
      </c>
      <c r="G144" s="67">
        <v>29662.3</v>
      </c>
      <c r="H144" s="4">
        <v>3384.52</v>
      </c>
      <c r="I144" s="29">
        <f t="shared" si="2"/>
        <v>246331.24999999997</v>
      </c>
      <c r="J144" s="29">
        <f t="shared" si="3"/>
        <v>36949.687499999993</v>
      </c>
    </row>
    <row r="145" spans="1:10" x14ac:dyDescent="0.25">
      <c r="A145">
        <v>126</v>
      </c>
      <c r="B145" s="32">
        <v>3804000</v>
      </c>
      <c r="C145" s="31">
        <v>4935367</v>
      </c>
      <c r="D145" s="32" t="s">
        <v>123</v>
      </c>
      <c r="E145" s="67">
        <v>235698.64</v>
      </c>
      <c r="F145" s="67">
        <v>47099.66</v>
      </c>
      <c r="G145" s="67">
        <v>12910.06</v>
      </c>
      <c r="H145" s="4">
        <v>4934.79</v>
      </c>
      <c r="I145" s="29">
        <f t="shared" si="2"/>
        <v>300643.15000000002</v>
      </c>
      <c r="J145" s="29">
        <f t="shared" si="3"/>
        <v>45096.472500000003</v>
      </c>
    </row>
    <row r="146" spans="1:10" x14ac:dyDescent="0.25">
      <c r="A146">
        <v>127</v>
      </c>
      <c r="B146" s="32">
        <v>3806000</v>
      </c>
      <c r="C146" s="31">
        <v>4935375</v>
      </c>
      <c r="D146" s="32" t="s">
        <v>124</v>
      </c>
      <c r="E146" s="67">
        <v>173526.9</v>
      </c>
      <c r="F146" s="67">
        <v>37565.14</v>
      </c>
      <c r="G146" s="67">
        <v>17044.650000000001</v>
      </c>
      <c r="H146" s="4">
        <v>3935.85</v>
      </c>
      <c r="I146" s="29">
        <f t="shared" si="2"/>
        <v>232072.53999999998</v>
      </c>
      <c r="J146" s="29">
        <f t="shared" si="3"/>
        <v>34810.880999999994</v>
      </c>
    </row>
    <row r="147" spans="1:10" x14ac:dyDescent="0.25">
      <c r="A147">
        <v>128</v>
      </c>
      <c r="B147" s="32">
        <v>3809000</v>
      </c>
      <c r="C147" s="31">
        <v>114922136</v>
      </c>
      <c r="D147" s="32" t="s">
        <v>125</v>
      </c>
      <c r="E147" s="67">
        <v>112390.34</v>
      </c>
      <c r="F147" s="67">
        <v>22251.51</v>
      </c>
      <c r="G147" s="67">
        <v>10940.49</v>
      </c>
      <c r="H147" s="4">
        <v>2331.38</v>
      </c>
      <c r="I147" s="29">
        <f t="shared" si="2"/>
        <v>147913.72</v>
      </c>
      <c r="J147" s="29">
        <f t="shared" si="3"/>
        <v>22187.058000000001</v>
      </c>
    </row>
    <row r="148" spans="1:10" x14ac:dyDescent="0.25">
      <c r="A148">
        <v>129</v>
      </c>
      <c r="B148" s="32">
        <v>3810000</v>
      </c>
      <c r="C148" s="31">
        <v>100004217</v>
      </c>
      <c r="D148" s="32" t="s">
        <v>126</v>
      </c>
      <c r="E148" s="67">
        <v>253689.62</v>
      </c>
      <c r="F148" s="67">
        <v>50240.58</v>
      </c>
      <c r="G148" s="67">
        <v>22992.63</v>
      </c>
      <c r="H148" s="4">
        <v>5263.89</v>
      </c>
      <c r="I148" s="29">
        <f t="shared" ref="I148:I211" si="4">SUM(E148:H148)</f>
        <v>332186.72000000003</v>
      </c>
      <c r="J148" s="29">
        <f t="shared" si="3"/>
        <v>49828.008000000002</v>
      </c>
    </row>
    <row r="149" spans="1:10" x14ac:dyDescent="0.25">
      <c r="A149">
        <v>130</v>
      </c>
      <c r="B149" s="32">
        <v>3840700</v>
      </c>
      <c r="C149" s="31">
        <v>143132376</v>
      </c>
      <c r="D149" s="32" t="s">
        <v>127</v>
      </c>
      <c r="E149" s="67">
        <v>15933.01</v>
      </c>
      <c r="F149" s="67">
        <v>3328.52</v>
      </c>
      <c r="G149" s="67">
        <v>1238.07</v>
      </c>
      <c r="H149" s="4">
        <v>348.74</v>
      </c>
      <c r="I149" s="29">
        <f t="shared" si="4"/>
        <v>20848.34</v>
      </c>
      <c r="J149" s="29">
        <f t="shared" ref="J149:J212" si="5">I149*15%</f>
        <v>3127.2509999999997</v>
      </c>
    </row>
    <row r="150" spans="1:10" x14ac:dyDescent="0.25">
      <c r="A150">
        <v>131</v>
      </c>
      <c r="B150" s="32">
        <v>3904000</v>
      </c>
      <c r="C150" s="31">
        <v>193316833</v>
      </c>
      <c r="D150" s="32" t="s">
        <v>128</v>
      </c>
      <c r="E150" s="67">
        <v>245109.63</v>
      </c>
      <c r="F150" s="67">
        <v>56522.45</v>
      </c>
      <c r="G150" s="67">
        <v>20416.46</v>
      </c>
      <c r="H150" s="4">
        <v>5922.04</v>
      </c>
      <c r="I150" s="29">
        <f t="shared" si="4"/>
        <v>327970.58</v>
      </c>
      <c r="J150" s="29">
        <f t="shared" si="5"/>
        <v>49195.587</v>
      </c>
    </row>
    <row r="151" spans="1:10" x14ac:dyDescent="0.25">
      <c r="A151">
        <v>132</v>
      </c>
      <c r="B151" s="32">
        <v>4003000</v>
      </c>
      <c r="C151" s="31">
        <v>4935458</v>
      </c>
      <c r="D151" s="32" t="s">
        <v>129</v>
      </c>
      <c r="E151" s="67">
        <v>363748.24</v>
      </c>
      <c r="F151" s="67">
        <v>77935.89</v>
      </c>
      <c r="G151" s="67">
        <v>47052.44</v>
      </c>
      <c r="H151" s="4">
        <v>8165.62</v>
      </c>
      <c r="I151" s="29">
        <f t="shared" si="4"/>
        <v>496902.19</v>
      </c>
      <c r="J151" s="29">
        <f t="shared" si="5"/>
        <v>74535.328500000003</v>
      </c>
    </row>
    <row r="152" spans="1:10" x14ac:dyDescent="0.25">
      <c r="A152">
        <v>133</v>
      </c>
      <c r="B152" s="32">
        <v>4101000</v>
      </c>
      <c r="C152" s="31">
        <v>100002336</v>
      </c>
      <c r="D152" s="32" t="s">
        <v>130</v>
      </c>
      <c r="E152" s="67">
        <v>296068.56</v>
      </c>
      <c r="F152" s="67">
        <v>74107.48</v>
      </c>
      <c r="G152" s="67">
        <v>21029.29</v>
      </c>
      <c r="H152" s="4">
        <v>7764.52</v>
      </c>
      <c r="I152" s="29">
        <f t="shared" si="4"/>
        <v>398969.85</v>
      </c>
      <c r="J152" s="29">
        <f t="shared" si="5"/>
        <v>59845.477499999994</v>
      </c>
    </row>
    <row r="153" spans="1:10" x14ac:dyDescent="0.25">
      <c r="A153">
        <v>134</v>
      </c>
      <c r="B153" s="32">
        <v>4102000</v>
      </c>
      <c r="C153" s="31">
        <v>159346683</v>
      </c>
      <c r="D153" s="32" t="s">
        <v>131</v>
      </c>
      <c r="E153" s="67">
        <v>116321.22</v>
      </c>
      <c r="F153" s="67">
        <v>28448.95</v>
      </c>
      <c r="G153" s="67">
        <v>15660.4</v>
      </c>
      <c r="H153" s="4">
        <v>2980.71</v>
      </c>
      <c r="I153" s="29">
        <f t="shared" si="4"/>
        <v>163411.28</v>
      </c>
      <c r="J153" s="29">
        <f t="shared" si="5"/>
        <v>24511.691999999999</v>
      </c>
    </row>
    <row r="154" spans="1:10" x14ac:dyDescent="0.25">
      <c r="A154">
        <v>135</v>
      </c>
      <c r="B154" s="32">
        <v>4201000</v>
      </c>
      <c r="C154" s="31">
        <v>100002500</v>
      </c>
      <c r="D154" s="32" t="s">
        <v>132</v>
      </c>
      <c r="E154" s="67">
        <v>294594.46999999997</v>
      </c>
      <c r="F154" s="67">
        <v>67588.100000000006</v>
      </c>
      <c r="G154" s="67">
        <v>14863.65</v>
      </c>
      <c r="H154" s="4">
        <v>7081.43</v>
      </c>
      <c r="I154" s="29">
        <f t="shared" si="4"/>
        <v>384127.64999999997</v>
      </c>
      <c r="J154" s="29">
        <f t="shared" si="5"/>
        <v>57619.147499999992</v>
      </c>
    </row>
    <row r="155" spans="1:10" x14ac:dyDescent="0.25">
      <c r="A155">
        <v>136</v>
      </c>
      <c r="B155" s="32">
        <v>4202000</v>
      </c>
      <c r="C155" s="31">
        <v>4935524</v>
      </c>
      <c r="D155" s="32" t="s">
        <v>133</v>
      </c>
      <c r="E155" s="67">
        <v>138567.21</v>
      </c>
      <c r="F155" s="67">
        <v>29255.56</v>
      </c>
      <c r="G155" s="67">
        <v>5407.79</v>
      </c>
      <c r="H155" s="4">
        <v>3065.21</v>
      </c>
      <c r="I155" s="29">
        <f t="shared" si="4"/>
        <v>176295.77</v>
      </c>
      <c r="J155" s="29">
        <f t="shared" si="5"/>
        <v>26444.365499999996</v>
      </c>
    </row>
    <row r="156" spans="1:10" x14ac:dyDescent="0.25">
      <c r="A156">
        <v>137</v>
      </c>
      <c r="B156" s="32">
        <v>4203000</v>
      </c>
      <c r="C156" s="31">
        <v>40624256</v>
      </c>
      <c r="D156" s="32" t="s">
        <v>134</v>
      </c>
      <c r="E156" s="67">
        <v>234748.09</v>
      </c>
      <c r="F156" s="67">
        <v>56423.37</v>
      </c>
      <c r="G156" s="67">
        <v>14683.81</v>
      </c>
      <c r="H156" s="4">
        <v>5911.7</v>
      </c>
      <c r="I156" s="29">
        <f t="shared" si="4"/>
        <v>311766.97000000003</v>
      </c>
      <c r="J156" s="29">
        <f t="shared" si="5"/>
        <v>46765.0455</v>
      </c>
    </row>
    <row r="157" spans="1:10" x14ac:dyDescent="0.25">
      <c r="A157">
        <v>138</v>
      </c>
      <c r="B157" s="32">
        <v>4204000</v>
      </c>
      <c r="C157" s="31">
        <v>100003953</v>
      </c>
      <c r="D157" s="32" t="s">
        <v>135</v>
      </c>
      <c r="E157" s="67">
        <v>97182.16</v>
      </c>
      <c r="F157" s="67">
        <v>24023.81</v>
      </c>
      <c r="G157" s="67">
        <v>3338</v>
      </c>
      <c r="H157" s="4">
        <v>2517.0700000000002</v>
      </c>
      <c r="I157" s="29">
        <f t="shared" si="4"/>
        <v>127061.04000000001</v>
      </c>
      <c r="J157" s="29">
        <f t="shared" si="5"/>
        <v>19059.155999999999</v>
      </c>
    </row>
    <row r="158" spans="1:10" x14ac:dyDescent="0.25">
      <c r="A158">
        <v>139</v>
      </c>
      <c r="B158" s="32">
        <v>4301000</v>
      </c>
      <c r="C158" s="31">
        <v>4935573</v>
      </c>
      <c r="D158" s="32" t="s">
        <v>136</v>
      </c>
      <c r="E158" s="67">
        <v>393629.18</v>
      </c>
      <c r="F158" s="67">
        <v>86925.54</v>
      </c>
      <c r="G158" s="67">
        <v>25328.65</v>
      </c>
      <c r="H158" s="4">
        <v>9107.51</v>
      </c>
      <c r="I158" s="29">
        <f t="shared" si="4"/>
        <v>514990.88</v>
      </c>
      <c r="J158" s="29">
        <f t="shared" si="5"/>
        <v>77248.631999999998</v>
      </c>
    </row>
    <row r="159" spans="1:10" x14ac:dyDescent="0.25">
      <c r="A159">
        <v>140</v>
      </c>
      <c r="B159" s="32">
        <v>4302000</v>
      </c>
      <c r="C159" s="31">
        <v>100002831</v>
      </c>
      <c r="D159" s="32" t="s">
        <v>137</v>
      </c>
      <c r="E159" s="67">
        <v>196456.81</v>
      </c>
      <c r="F159" s="67">
        <v>35353.21</v>
      </c>
      <c r="G159" s="67">
        <v>15552.97</v>
      </c>
      <c r="H159" s="4">
        <v>3704.08</v>
      </c>
      <c r="I159" s="29">
        <f t="shared" si="4"/>
        <v>251067.06999999998</v>
      </c>
      <c r="J159" s="29">
        <f t="shared" si="5"/>
        <v>37660.060499999992</v>
      </c>
    </row>
    <row r="160" spans="1:10" x14ac:dyDescent="0.25">
      <c r="A160">
        <v>141</v>
      </c>
      <c r="B160" s="32">
        <v>4303000</v>
      </c>
      <c r="C160" s="31">
        <v>877728774</v>
      </c>
      <c r="D160" s="32" t="s">
        <v>138</v>
      </c>
      <c r="E160" s="67">
        <v>150408.03</v>
      </c>
      <c r="F160" s="67">
        <v>33428.699999999997</v>
      </c>
      <c r="G160" s="67">
        <v>7980.2</v>
      </c>
      <c r="H160" s="4">
        <v>3502.45</v>
      </c>
      <c r="I160" s="29">
        <f t="shared" si="4"/>
        <v>195319.38</v>
      </c>
      <c r="J160" s="29">
        <f t="shared" si="5"/>
        <v>29297.906999999999</v>
      </c>
    </row>
    <row r="161" spans="1:10" x14ac:dyDescent="0.25">
      <c r="A161">
        <v>142</v>
      </c>
      <c r="B161" s="32">
        <v>4304000</v>
      </c>
      <c r="C161" s="31">
        <v>40619934</v>
      </c>
      <c r="D161" s="32" t="s">
        <v>139</v>
      </c>
      <c r="E161" s="67">
        <v>1984502.29</v>
      </c>
      <c r="F161" s="67">
        <v>525959.66</v>
      </c>
      <c r="G161" s="67">
        <v>88144.2</v>
      </c>
      <c r="H161" s="4">
        <v>55106.96</v>
      </c>
      <c r="I161" s="29">
        <f t="shared" si="4"/>
        <v>2653713.1100000003</v>
      </c>
      <c r="J161" s="29">
        <f t="shared" si="5"/>
        <v>398056.96650000004</v>
      </c>
    </row>
    <row r="162" spans="1:10" x14ac:dyDescent="0.25">
      <c r="A162">
        <v>143</v>
      </c>
      <c r="B162" s="32">
        <v>4401000</v>
      </c>
      <c r="C162" s="31">
        <v>128265493</v>
      </c>
      <c r="D162" s="32" t="s">
        <v>140</v>
      </c>
      <c r="E162" s="67">
        <v>459884.64</v>
      </c>
      <c r="F162" s="67">
        <v>118730.54</v>
      </c>
      <c r="G162" s="67">
        <v>14305.37</v>
      </c>
      <c r="H162" s="4">
        <v>12439.85</v>
      </c>
      <c r="I162" s="29">
        <f t="shared" si="4"/>
        <v>605360.4</v>
      </c>
      <c r="J162" s="29">
        <f t="shared" si="5"/>
        <v>90804.06</v>
      </c>
    </row>
    <row r="163" spans="1:10" x14ac:dyDescent="0.25">
      <c r="A163">
        <v>144</v>
      </c>
      <c r="B163" s="32">
        <v>4501000</v>
      </c>
      <c r="C163" s="31">
        <v>177982667</v>
      </c>
      <c r="D163" s="32" t="s">
        <v>141</v>
      </c>
      <c r="E163" s="67">
        <v>198402.39</v>
      </c>
      <c r="F163" s="67">
        <v>46447.24</v>
      </c>
      <c r="G163" s="67">
        <v>21454.080000000002</v>
      </c>
      <c r="H163" s="4">
        <v>4866.45</v>
      </c>
      <c r="I163" s="29">
        <f t="shared" si="4"/>
        <v>271170.16000000003</v>
      </c>
      <c r="J163" s="29">
        <f t="shared" si="5"/>
        <v>40675.524000000005</v>
      </c>
    </row>
    <row r="164" spans="1:10" x14ac:dyDescent="0.25">
      <c r="A164">
        <v>145</v>
      </c>
      <c r="B164" s="32">
        <v>4502000</v>
      </c>
      <c r="C164" s="31">
        <v>144965204</v>
      </c>
      <c r="D164" s="32" t="s">
        <v>142</v>
      </c>
      <c r="E164" s="67">
        <v>217130.83</v>
      </c>
      <c r="F164" s="67">
        <v>47865.04</v>
      </c>
      <c r="G164" s="67">
        <v>18114.689999999999</v>
      </c>
      <c r="H164" s="4">
        <v>5015</v>
      </c>
      <c r="I164" s="29">
        <f t="shared" si="4"/>
        <v>288125.56</v>
      </c>
      <c r="J164" s="29">
        <f t="shared" si="5"/>
        <v>43218.833999999995</v>
      </c>
    </row>
    <row r="165" spans="1:10" x14ac:dyDescent="0.25">
      <c r="A165">
        <v>146</v>
      </c>
      <c r="B165" s="32">
        <v>4602000</v>
      </c>
      <c r="C165" s="31">
        <v>183871490</v>
      </c>
      <c r="D165" s="32" t="s">
        <v>143</v>
      </c>
      <c r="E165" s="67">
        <v>217839.03</v>
      </c>
      <c r="F165" s="67">
        <v>58917.84</v>
      </c>
      <c r="G165" s="67">
        <v>7408.03</v>
      </c>
      <c r="H165" s="4">
        <v>6173.07</v>
      </c>
      <c r="I165" s="29">
        <f t="shared" si="4"/>
        <v>290337.97000000003</v>
      </c>
      <c r="J165" s="29">
        <f t="shared" si="5"/>
        <v>43550.695500000002</v>
      </c>
    </row>
    <row r="166" spans="1:10" x14ac:dyDescent="0.25">
      <c r="A166">
        <v>147</v>
      </c>
      <c r="B166" s="32">
        <v>4603000</v>
      </c>
      <c r="C166" s="31">
        <v>179322540</v>
      </c>
      <c r="D166" s="32" t="s">
        <v>144</v>
      </c>
      <c r="E166" s="67">
        <v>229496.76</v>
      </c>
      <c r="F166" s="67">
        <v>55325.35</v>
      </c>
      <c r="G166" s="67">
        <v>22625.77</v>
      </c>
      <c r="H166" s="4">
        <v>5796.66</v>
      </c>
      <c r="I166" s="29">
        <f t="shared" si="4"/>
        <v>313244.53999999998</v>
      </c>
      <c r="J166" s="29">
        <f t="shared" si="5"/>
        <v>46986.680999999997</v>
      </c>
    </row>
    <row r="167" spans="1:10" x14ac:dyDescent="0.25">
      <c r="A167">
        <v>148</v>
      </c>
      <c r="B167" s="52">
        <v>4605000</v>
      </c>
      <c r="C167" s="51">
        <v>69734689</v>
      </c>
      <c r="D167" s="52" t="s">
        <v>145</v>
      </c>
      <c r="E167" s="53">
        <v>1028185.89</v>
      </c>
      <c r="F167" s="53">
        <v>235200.73</v>
      </c>
      <c r="G167" s="53">
        <v>51360.26</v>
      </c>
      <c r="H167" s="53">
        <v>24642.799999999999</v>
      </c>
      <c r="I167" s="54">
        <f t="shared" si="4"/>
        <v>1339389.6800000002</v>
      </c>
      <c r="J167" s="54">
        <f t="shared" si="5"/>
        <v>200908.45200000002</v>
      </c>
    </row>
    <row r="168" spans="1:10" x14ac:dyDescent="0.25">
      <c r="A168">
        <v>149</v>
      </c>
      <c r="B168" s="32">
        <v>4701000</v>
      </c>
      <c r="C168" s="31">
        <v>100002328</v>
      </c>
      <c r="D168" s="32" t="s">
        <v>146</v>
      </c>
      <c r="E168" s="67">
        <v>85912.59</v>
      </c>
      <c r="F168" s="67">
        <v>20235.71</v>
      </c>
      <c r="G168" s="67">
        <v>2509.56</v>
      </c>
      <c r="H168" s="4">
        <v>2120.1799999999998</v>
      </c>
      <c r="I168" s="29">
        <f t="shared" si="4"/>
        <v>110778.03999999998</v>
      </c>
      <c r="J168" s="29">
        <f t="shared" si="5"/>
        <v>16616.705999999995</v>
      </c>
    </row>
    <row r="169" spans="1:10" x14ac:dyDescent="0.25">
      <c r="A169">
        <v>150</v>
      </c>
      <c r="B169" s="52">
        <v>4702000</v>
      </c>
      <c r="C169" s="51">
        <v>70767454</v>
      </c>
      <c r="D169" s="52" t="s">
        <v>147</v>
      </c>
      <c r="E169" s="53">
        <v>591423.96</v>
      </c>
      <c r="F169" s="53">
        <v>106822.71</v>
      </c>
      <c r="G169" s="53">
        <v>13501.33</v>
      </c>
      <c r="H169" s="53">
        <v>11192.14</v>
      </c>
      <c r="I169" s="54">
        <f t="shared" si="4"/>
        <v>722940.1399999999</v>
      </c>
      <c r="J169" s="54">
        <f t="shared" si="5"/>
        <v>108441.02099999998</v>
      </c>
    </row>
    <row r="170" spans="1:10" x14ac:dyDescent="0.25">
      <c r="A170">
        <v>151</v>
      </c>
      <c r="B170" s="32">
        <v>4706000</v>
      </c>
      <c r="C170" s="31">
        <v>89540314</v>
      </c>
      <c r="D170" s="32" t="s">
        <v>148</v>
      </c>
      <c r="E170" s="67">
        <v>318811.34000000003</v>
      </c>
      <c r="F170" s="67">
        <v>65783.8</v>
      </c>
      <c r="G170" s="67">
        <v>26765.99</v>
      </c>
      <c r="H170" s="4">
        <v>6892.4</v>
      </c>
      <c r="I170" s="29">
        <f t="shared" si="4"/>
        <v>418253.53</v>
      </c>
      <c r="J170" s="29">
        <f t="shared" si="5"/>
        <v>62738.029500000004</v>
      </c>
    </row>
    <row r="171" spans="1:10" x14ac:dyDescent="0.25">
      <c r="A171">
        <v>152</v>
      </c>
      <c r="B171" s="32">
        <v>4708000</v>
      </c>
      <c r="C171" s="31">
        <v>100643238</v>
      </c>
      <c r="D171" s="32" t="s">
        <v>149</v>
      </c>
      <c r="E171" s="67">
        <v>287857.02</v>
      </c>
      <c r="F171" s="67">
        <v>66194.69</v>
      </c>
      <c r="G171" s="67">
        <v>38817.71</v>
      </c>
      <c r="H171" s="4">
        <v>6935.47</v>
      </c>
      <c r="I171" s="29">
        <f t="shared" si="4"/>
        <v>399804.89</v>
      </c>
      <c r="J171" s="29">
        <f t="shared" si="5"/>
        <v>59970.733500000002</v>
      </c>
    </row>
    <row r="172" spans="1:10" x14ac:dyDescent="0.25">
      <c r="A172">
        <v>153</v>
      </c>
      <c r="B172" s="32">
        <v>4712000</v>
      </c>
      <c r="C172" s="31">
        <v>4935821</v>
      </c>
      <c r="D172" s="32" t="s">
        <v>150</v>
      </c>
      <c r="E172" s="67">
        <v>245788.76</v>
      </c>
      <c r="F172" s="67">
        <v>53653.57</v>
      </c>
      <c r="G172" s="67">
        <v>22513.03</v>
      </c>
      <c r="H172" s="4">
        <v>5621.49</v>
      </c>
      <c r="I172" s="29">
        <f t="shared" si="4"/>
        <v>327576.84999999998</v>
      </c>
      <c r="J172" s="29">
        <f t="shared" si="5"/>
        <v>49136.527499999997</v>
      </c>
    </row>
    <row r="173" spans="1:10" x14ac:dyDescent="0.25">
      <c r="A173">
        <v>154</v>
      </c>
      <c r="B173" s="32">
        <v>4713000</v>
      </c>
      <c r="C173" s="31">
        <v>100643576</v>
      </c>
      <c r="D173" s="32" t="s">
        <v>151</v>
      </c>
      <c r="E173" s="67">
        <v>324161.49</v>
      </c>
      <c r="F173" s="67">
        <v>64822.1</v>
      </c>
      <c r="G173" s="67">
        <v>6661.12</v>
      </c>
      <c r="H173" s="4">
        <v>6791.61</v>
      </c>
      <c r="I173" s="29">
        <f t="shared" si="4"/>
        <v>402436.31999999995</v>
      </c>
      <c r="J173" s="29">
        <f t="shared" si="5"/>
        <v>60365.447999999989</v>
      </c>
    </row>
    <row r="174" spans="1:10" x14ac:dyDescent="0.25">
      <c r="A174">
        <v>155</v>
      </c>
      <c r="B174" s="32">
        <v>4801000</v>
      </c>
      <c r="C174" s="31">
        <v>100002518</v>
      </c>
      <c r="D174" s="32" t="s">
        <v>152</v>
      </c>
      <c r="E174" s="67">
        <v>141938.43</v>
      </c>
      <c r="F174" s="67">
        <v>26263.23</v>
      </c>
      <c r="G174" s="67">
        <v>14940</v>
      </c>
      <c r="H174" s="4">
        <v>2751.68</v>
      </c>
      <c r="I174" s="29">
        <f t="shared" si="4"/>
        <v>185893.34</v>
      </c>
      <c r="J174" s="29">
        <f t="shared" si="5"/>
        <v>27884.001</v>
      </c>
    </row>
    <row r="175" spans="1:10" x14ac:dyDescent="0.25">
      <c r="A175">
        <v>156</v>
      </c>
      <c r="B175" s="32">
        <v>4802000</v>
      </c>
      <c r="C175" s="31">
        <v>127971646</v>
      </c>
      <c r="D175" s="32" t="s">
        <v>153</v>
      </c>
      <c r="E175" s="67">
        <v>148279.37</v>
      </c>
      <c r="F175" s="67">
        <v>27283.7</v>
      </c>
      <c r="G175" s="67">
        <v>11573.81</v>
      </c>
      <c r="H175" s="4">
        <v>2858.6</v>
      </c>
      <c r="I175" s="29">
        <f t="shared" si="4"/>
        <v>189995.48</v>
      </c>
      <c r="J175" s="29">
        <f t="shared" si="5"/>
        <v>28499.322</v>
      </c>
    </row>
    <row r="176" spans="1:10" x14ac:dyDescent="0.25">
      <c r="A176">
        <v>157</v>
      </c>
      <c r="B176" s="32">
        <v>4901000</v>
      </c>
      <c r="C176" s="31">
        <v>4935912</v>
      </c>
      <c r="D176" s="32" t="s">
        <v>154</v>
      </c>
      <c r="E176" s="67">
        <v>140058.1</v>
      </c>
      <c r="F176" s="67">
        <v>30784.9</v>
      </c>
      <c r="G176" s="67">
        <v>5510.92</v>
      </c>
      <c r="H176" s="4">
        <v>3225.45</v>
      </c>
      <c r="I176" s="29">
        <f t="shared" si="4"/>
        <v>179579.37000000002</v>
      </c>
      <c r="J176" s="29">
        <f t="shared" si="5"/>
        <v>26936.905500000004</v>
      </c>
    </row>
    <row r="177" spans="1:10" x14ac:dyDescent="0.25">
      <c r="A177">
        <v>158</v>
      </c>
      <c r="B177" s="32">
        <v>4902000</v>
      </c>
      <c r="C177" s="31">
        <v>4935904</v>
      </c>
      <c r="D177" s="32" t="s">
        <v>155</v>
      </c>
      <c r="E177" s="67">
        <v>93225.76</v>
      </c>
      <c r="F177" s="67">
        <v>23903.78</v>
      </c>
      <c r="G177" s="67">
        <v>9627.91</v>
      </c>
      <c r="H177" s="4">
        <v>2504.4899999999998</v>
      </c>
      <c r="I177" s="29">
        <f t="shared" si="4"/>
        <v>129261.94</v>
      </c>
      <c r="J177" s="29">
        <f t="shared" si="5"/>
        <v>19389.291000000001</v>
      </c>
    </row>
    <row r="178" spans="1:10" x14ac:dyDescent="0.25">
      <c r="A178">
        <v>159</v>
      </c>
      <c r="B178" s="32">
        <v>5006000</v>
      </c>
      <c r="C178" s="31">
        <v>100003862</v>
      </c>
      <c r="D178" s="32" t="s">
        <v>156</v>
      </c>
      <c r="E178" s="67">
        <v>234513.02</v>
      </c>
      <c r="F178" s="67">
        <v>51224.35</v>
      </c>
      <c r="G178" s="67">
        <v>38954.21</v>
      </c>
      <c r="H178" s="4">
        <v>5366.96</v>
      </c>
      <c r="I178" s="29">
        <f t="shared" si="4"/>
        <v>330058.54000000004</v>
      </c>
      <c r="J178" s="29">
        <f t="shared" si="5"/>
        <v>49508.781000000003</v>
      </c>
    </row>
    <row r="179" spans="1:10" x14ac:dyDescent="0.25">
      <c r="A179">
        <v>160</v>
      </c>
      <c r="B179" s="32">
        <v>5008000</v>
      </c>
      <c r="C179" s="31">
        <v>619846082</v>
      </c>
      <c r="D179" s="32" t="s">
        <v>157</v>
      </c>
      <c r="E179" s="67">
        <v>113672.52</v>
      </c>
      <c r="F179" s="67">
        <v>21136.69</v>
      </c>
      <c r="G179" s="67">
        <v>8625.3700000000008</v>
      </c>
      <c r="H179" s="4">
        <v>2214.5700000000002</v>
      </c>
      <c r="I179" s="29">
        <f t="shared" si="4"/>
        <v>145649.15</v>
      </c>
      <c r="J179" s="29">
        <f t="shared" si="5"/>
        <v>21847.372499999998</v>
      </c>
    </row>
    <row r="180" spans="1:10" x14ac:dyDescent="0.25">
      <c r="A180">
        <v>161</v>
      </c>
      <c r="B180" s="32">
        <v>5102000</v>
      </c>
      <c r="C180" s="31">
        <v>4936076</v>
      </c>
      <c r="D180" s="32" t="s">
        <v>158</v>
      </c>
      <c r="E180" s="67">
        <v>201944.98</v>
      </c>
      <c r="F180" s="67">
        <v>40755.61</v>
      </c>
      <c r="G180" s="67">
        <v>13628.28</v>
      </c>
      <c r="H180" s="4">
        <v>4270.12</v>
      </c>
      <c r="I180" s="29">
        <f t="shared" si="4"/>
        <v>260598.99000000002</v>
      </c>
      <c r="J180" s="29">
        <f t="shared" si="5"/>
        <v>39089.8485</v>
      </c>
    </row>
    <row r="181" spans="1:10" x14ac:dyDescent="0.25">
      <c r="A181">
        <v>162</v>
      </c>
      <c r="B181" s="32">
        <v>5106000</v>
      </c>
      <c r="C181" s="31">
        <v>800166378</v>
      </c>
      <c r="D181" s="32" t="s">
        <v>246</v>
      </c>
      <c r="E181" s="67">
        <v>106861.49</v>
      </c>
      <c r="F181" s="67">
        <v>21236.65</v>
      </c>
      <c r="G181" s="67">
        <v>4868.05</v>
      </c>
      <c r="H181" s="4">
        <v>2225.0500000000002</v>
      </c>
      <c r="I181" s="29">
        <f t="shared" si="4"/>
        <v>135191.24</v>
      </c>
      <c r="J181" s="29">
        <f t="shared" si="5"/>
        <v>20278.685999999998</v>
      </c>
    </row>
    <row r="182" spans="1:10" x14ac:dyDescent="0.25">
      <c r="A182">
        <v>163</v>
      </c>
      <c r="B182" s="32">
        <v>5201000</v>
      </c>
      <c r="C182" s="31">
        <v>10324382</v>
      </c>
      <c r="D182" s="32" t="s">
        <v>159</v>
      </c>
      <c r="E182" s="67">
        <v>132812.38</v>
      </c>
      <c r="F182" s="67">
        <v>27288.75</v>
      </c>
      <c r="G182" s="67">
        <v>7566.16</v>
      </c>
      <c r="H182" s="4">
        <v>2859.14</v>
      </c>
      <c r="I182" s="29">
        <f t="shared" si="4"/>
        <v>170526.43000000002</v>
      </c>
      <c r="J182" s="29">
        <f t="shared" si="5"/>
        <v>25578.964500000002</v>
      </c>
    </row>
    <row r="183" spans="1:10" x14ac:dyDescent="0.25">
      <c r="A183">
        <v>164</v>
      </c>
      <c r="B183" s="32">
        <v>5204000</v>
      </c>
      <c r="C183" s="31">
        <v>4936167</v>
      </c>
      <c r="D183" s="32" t="s">
        <v>160</v>
      </c>
      <c r="E183" s="67">
        <v>600460.01</v>
      </c>
      <c r="F183" s="67">
        <v>133874.79999999999</v>
      </c>
      <c r="G183" s="67">
        <v>59572.38</v>
      </c>
      <c r="H183" s="4">
        <v>14026.53</v>
      </c>
      <c r="I183" s="29">
        <f t="shared" si="4"/>
        <v>807933.72000000009</v>
      </c>
      <c r="J183" s="29">
        <f t="shared" si="5"/>
        <v>121190.058</v>
      </c>
    </row>
    <row r="184" spans="1:10" x14ac:dyDescent="0.25">
      <c r="A184">
        <v>165</v>
      </c>
      <c r="B184" s="52">
        <v>5205000</v>
      </c>
      <c r="C184" s="51">
        <v>100643295</v>
      </c>
      <c r="D184" s="52" t="s">
        <v>249</v>
      </c>
      <c r="E184" s="53">
        <v>197898.18</v>
      </c>
      <c r="F184" s="53">
        <v>47109.77</v>
      </c>
      <c r="G184" s="53">
        <v>14627.76</v>
      </c>
      <c r="H184" s="53">
        <v>4935.88</v>
      </c>
      <c r="I184" s="54">
        <f t="shared" si="4"/>
        <v>264571.58999999997</v>
      </c>
      <c r="J184" s="54">
        <f t="shared" si="5"/>
        <v>39685.738499999992</v>
      </c>
    </row>
    <row r="185" spans="1:10" x14ac:dyDescent="0.25">
      <c r="A185">
        <v>166</v>
      </c>
      <c r="B185" s="32">
        <v>5301000</v>
      </c>
      <c r="C185" s="31">
        <v>4936340</v>
      </c>
      <c r="D185" s="32" t="s">
        <v>161</v>
      </c>
      <c r="E185" s="67">
        <v>162433.48000000001</v>
      </c>
      <c r="F185" s="67">
        <v>33197.31</v>
      </c>
      <c r="G185" s="67">
        <v>10254.6</v>
      </c>
      <c r="H185" s="4">
        <v>3478.21</v>
      </c>
      <c r="I185" s="29">
        <f t="shared" si="4"/>
        <v>209363.6</v>
      </c>
      <c r="J185" s="29">
        <f t="shared" si="5"/>
        <v>31404.54</v>
      </c>
    </row>
    <row r="186" spans="1:10" x14ac:dyDescent="0.25">
      <c r="A186">
        <v>167</v>
      </c>
      <c r="B186" s="32">
        <v>5303000</v>
      </c>
      <c r="C186" s="31">
        <v>787662170</v>
      </c>
      <c r="D186" s="32" t="s">
        <v>162</v>
      </c>
      <c r="E186" s="67">
        <v>218730.67</v>
      </c>
      <c r="F186" s="67">
        <v>47192.92</v>
      </c>
      <c r="G186" s="67">
        <v>6617.37</v>
      </c>
      <c r="H186" s="4">
        <v>4944.59</v>
      </c>
      <c r="I186" s="29">
        <f t="shared" si="4"/>
        <v>277485.55000000005</v>
      </c>
      <c r="J186" s="29">
        <f t="shared" si="5"/>
        <v>41622.832500000004</v>
      </c>
    </row>
    <row r="187" spans="1:10" x14ac:dyDescent="0.25">
      <c r="A187">
        <v>168</v>
      </c>
      <c r="B187" s="32">
        <v>5401000</v>
      </c>
      <c r="C187" s="31">
        <v>193209871</v>
      </c>
      <c r="D187" s="32" t="s">
        <v>163</v>
      </c>
      <c r="E187" s="67">
        <v>175493.44</v>
      </c>
      <c r="F187" s="67">
        <v>39318.1</v>
      </c>
      <c r="G187" s="67">
        <v>8897.7000000000007</v>
      </c>
      <c r="H187" s="4">
        <v>4119.5</v>
      </c>
      <c r="I187" s="29">
        <f t="shared" si="4"/>
        <v>227828.74000000002</v>
      </c>
      <c r="J187" s="29">
        <f t="shared" si="5"/>
        <v>34174.311000000002</v>
      </c>
    </row>
    <row r="188" spans="1:10" x14ac:dyDescent="0.25">
      <c r="A188">
        <v>169</v>
      </c>
      <c r="B188" s="52">
        <v>5403000</v>
      </c>
      <c r="C188" s="51">
        <v>627871981</v>
      </c>
      <c r="D188" s="52" t="s">
        <v>164</v>
      </c>
      <c r="E188" s="53">
        <v>401758.51</v>
      </c>
      <c r="F188" s="53">
        <v>75007.63</v>
      </c>
      <c r="G188" s="53">
        <v>36295.68</v>
      </c>
      <c r="H188" s="53">
        <v>7858.76</v>
      </c>
      <c r="I188" s="54">
        <f t="shared" si="4"/>
        <v>520920.58</v>
      </c>
      <c r="J188" s="54">
        <f t="shared" si="5"/>
        <v>78138.087</v>
      </c>
    </row>
    <row r="189" spans="1:10" x14ac:dyDescent="0.25">
      <c r="A189">
        <v>170</v>
      </c>
      <c r="B189" s="52">
        <v>5404000</v>
      </c>
      <c r="C189" s="51">
        <v>100688175</v>
      </c>
      <c r="D189" s="52" t="s">
        <v>165</v>
      </c>
      <c r="E189" s="53">
        <v>166959.43</v>
      </c>
      <c r="F189" s="53">
        <v>21580.22</v>
      </c>
      <c r="G189" s="53">
        <v>15197.21</v>
      </c>
      <c r="H189" s="53">
        <v>2261.02</v>
      </c>
      <c r="I189" s="54">
        <f t="shared" si="4"/>
        <v>205997.87999999998</v>
      </c>
      <c r="J189" s="54">
        <f t="shared" si="5"/>
        <v>30899.681999999993</v>
      </c>
    </row>
    <row r="190" spans="1:10" x14ac:dyDescent="0.25">
      <c r="A190">
        <v>171</v>
      </c>
      <c r="B190" s="32">
        <v>5440700</v>
      </c>
      <c r="C190" s="31">
        <v>135163348</v>
      </c>
      <c r="D190" s="32" t="s">
        <v>166</v>
      </c>
      <c r="E190" s="67">
        <v>369671.31</v>
      </c>
      <c r="F190" s="67">
        <v>75830.95</v>
      </c>
      <c r="G190" s="67">
        <v>10572.37</v>
      </c>
      <c r="H190" s="4">
        <v>7945.04</v>
      </c>
      <c r="I190" s="29">
        <f t="shared" si="4"/>
        <v>464019.67</v>
      </c>
      <c r="J190" s="29">
        <f t="shared" si="5"/>
        <v>69602.950499999992</v>
      </c>
    </row>
    <row r="191" spans="1:10" x14ac:dyDescent="0.25">
      <c r="A191">
        <v>172</v>
      </c>
      <c r="B191" s="32">
        <v>5502000</v>
      </c>
      <c r="C191" s="31">
        <v>933646168</v>
      </c>
      <c r="D191" s="32" t="s">
        <v>167</v>
      </c>
      <c r="E191" s="67">
        <v>230675.91</v>
      </c>
      <c r="F191" s="67">
        <v>54868.54</v>
      </c>
      <c r="G191" s="67">
        <v>12860.96</v>
      </c>
      <c r="H191" s="4">
        <v>5748.79</v>
      </c>
      <c r="I191" s="29">
        <f t="shared" si="4"/>
        <v>304154.2</v>
      </c>
      <c r="J191" s="29">
        <f t="shared" si="5"/>
        <v>45623.13</v>
      </c>
    </row>
    <row r="192" spans="1:10" x14ac:dyDescent="0.25">
      <c r="A192">
        <v>173</v>
      </c>
      <c r="B192" s="32">
        <v>5503000</v>
      </c>
      <c r="C192" s="31">
        <v>800166386</v>
      </c>
      <c r="D192" s="32" t="s">
        <v>168</v>
      </c>
      <c r="E192" s="67">
        <v>99736.639999999999</v>
      </c>
      <c r="F192" s="67">
        <v>24633.56</v>
      </c>
      <c r="G192" s="67">
        <v>6242.11</v>
      </c>
      <c r="H192" s="4">
        <v>2580.94</v>
      </c>
      <c r="I192" s="29">
        <f t="shared" si="4"/>
        <v>133193.25</v>
      </c>
      <c r="J192" s="29">
        <f t="shared" si="5"/>
        <v>19978.987499999999</v>
      </c>
    </row>
    <row r="193" spans="1:10" x14ac:dyDescent="0.25">
      <c r="A193">
        <v>174</v>
      </c>
      <c r="B193" s="32">
        <v>5504000</v>
      </c>
      <c r="C193" s="31">
        <v>100003615</v>
      </c>
      <c r="D193" s="32" t="s">
        <v>169</v>
      </c>
      <c r="E193" s="67">
        <v>185725.8</v>
      </c>
      <c r="F193" s="67">
        <v>38462.86</v>
      </c>
      <c r="G193" s="67">
        <v>11181.67</v>
      </c>
      <c r="H193" s="4">
        <v>4029.9</v>
      </c>
      <c r="I193" s="29">
        <f t="shared" si="4"/>
        <v>239400.22999999998</v>
      </c>
      <c r="J193" s="29">
        <f t="shared" si="5"/>
        <v>35910.034499999994</v>
      </c>
    </row>
    <row r="194" spans="1:10" x14ac:dyDescent="0.25">
      <c r="A194">
        <v>175</v>
      </c>
      <c r="B194" s="32">
        <v>5602000</v>
      </c>
      <c r="C194" s="31">
        <v>4936522</v>
      </c>
      <c r="D194" s="32" t="s">
        <v>170</v>
      </c>
      <c r="E194" s="67">
        <v>287792.64000000001</v>
      </c>
      <c r="F194" s="67">
        <v>60140.06</v>
      </c>
      <c r="G194" s="67">
        <v>24668.43</v>
      </c>
      <c r="H194" s="4">
        <v>6301.1</v>
      </c>
      <c r="I194" s="29">
        <f t="shared" si="4"/>
        <v>378902.23</v>
      </c>
      <c r="J194" s="29">
        <f t="shared" si="5"/>
        <v>56835.334499999997</v>
      </c>
    </row>
    <row r="195" spans="1:10" x14ac:dyDescent="0.25">
      <c r="A195">
        <v>176</v>
      </c>
      <c r="B195" s="57">
        <v>5604000</v>
      </c>
      <c r="C195" s="58">
        <v>100003458</v>
      </c>
      <c r="D195" s="57" t="s">
        <v>171</v>
      </c>
      <c r="E195" s="67">
        <v>148922.04</v>
      </c>
      <c r="F195" s="67">
        <v>27432.11</v>
      </c>
      <c r="G195" s="67">
        <v>8720.82</v>
      </c>
      <c r="H195" s="4">
        <v>2874.15</v>
      </c>
      <c r="I195" s="59">
        <f t="shared" si="4"/>
        <v>187949.12000000002</v>
      </c>
      <c r="J195" s="59">
        <f t="shared" si="5"/>
        <v>28192.368000000002</v>
      </c>
    </row>
    <row r="196" spans="1:10" x14ac:dyDescent="0.25">
      <c r="A196">
        <v>177</v>
      </c>
      <c r="B196" s="32">
        <v>5605000</v>
      </c>
      <c r="C196" s="31">
        <v>1660724</v>
      </c>
      <c r="D196" s="32" t="s">
        <v>172</v>
      </c>
      <c r="E196" s="67">
        <v>390826.02</v>
      </c>
      <c r="F196" s="67">
        <v>86893.2</v>
      </c>
      <c r="G196" s="67">
        <v>18456.45</v>
      </c>
      <c r="H196" s="4">
        <v>9104.09</v>
      </c>
      <c r="I196" s="29">
        <f t="shared" si="4"/>
        <v>505279.76000000007</v>
      </c>
      <c r="J196" s="29">
        <f t="shared" si="5"/>
        <v>75791.964000000007</v>
      </c>
    </row>
    <row r="197" spans="1:10" x14ac:dyDescent="0.25">
      <c r="A197">
        <v>178</v>
      </c>
      <c r="B197" s="32">
        <v>5608000</v>
      </c>
      <c r="C197" s="31">
        <v>100100379</v>
      </c>
      <c r="D197" s="32" t="s">
        <v>173</v>
      </c>
      <c r="E197" s="67">
        <v>158348.03</v>
      </c>
      <c r="F197" s="67">
        <v>32906.089999999997</v>
      </c>
      <c r="G197" s="67">
        <v>10234.950000000001</v>
      </c>
      <c r="H197" s="4">
        <v>3447.69</v>
      </c>
      <c r="I197" s="29">
        <f t="shared" si="4"/>
        <v>204936.76</v>
      </c>
      <c r="J197" s="29">
        <f t="shared" si="5"/>
        <v>30740.513999999999</v>
      </c>
    </row>
    <row r="198" spans="1:10" x14ac:dyDescent="0.25">
      <c r="A198">
        <v>179</v>
      </c>
      <c r="B198" s="32">
        <v>5703000</v>
      </c>
      <c r="C198" s="31">
        <v>10320471</v>
      </c>
      <c r="D198" s="32" t="s">
        <v>174</v>
      </c>
      <c r="E198" s="67">
        <v>389507.67</v>
      </c>
      <c r="F198" s="67">
        <v>95755.93</v>
      </c>
      <c r="G198" s="67">
        <v>23062.11</v>
      </c>
      <c r="H198" s="4">
        <v>10032.709999999999</v>
      </c>
      <c r="I198" s="29">
        <f t="shared" si="4"/>
        <v>518358.42</v>
      </c>
      <c r="J198" s="29">
        <f t="shared" si="5"/>
        <v>77753.762999999992</v>
      </c>
    </row>
    <row r="199" spans="1:10" x14ac:dyDescent="0.25">
      <c r="A199">
        <v>180</v>
      </c>
      <c r="B199" s="32">
        <v>5706000</v>
      </c>
      <c r="C199" s="31">
        <v>100642750</v>
      </c>
      <c r="D199" s="32" t="s">
        <v>175</v>
      </c>
      <c r="E199" s="67">
        <v>159178.71</v>
      </c>
      <c r="F199" s="67">
        <v>39531.949999999997</v>
      </c>
      <c r="G199" s="67">
        <v>6673.76</v>
      </c>
      <c r="H199" s="4">
        <v>4141.91</v>
      </c>
      <c r="I199" s="29">
        <f t="shared" si="4"/>
        <v>209526.33</v>
      </c>
      <c r="J199" s="29">
        <f t="shared" si="5"/>
        <v>31428.949499999995</v>
      </c>
    </row>
    <row r="200" spans="1:10" x14ac:dyDescent="0.25">
      <c r="A200">
        <v>181</v>
      </c>
      <c r="B200" s="32">
        <v>5707000</v>
      </c>
      <c r="C200" s="31">
        <v>963638155</v>
      </c>
      <c r="D200" s="32" t="s">
        <v>176</v>
      </c>
      <c r="E200" s="67">
        <v>217709.99</v>
      </c>
      <c r="F200" s="67">
        <v>50357.9</v>
      </c>
      <c r="G200" s="67">
        <v>5685.79</v>
      </c>
      <c r="H200" s="4">
        <v>5276.18</v>
      </c>
      <c r="I200" s="29">
        <f t="shared" si="4"/>
        <v>279029.86</v>
      </c>
      <c r="J200" s="29">
        <f t="shared" si="5"/>
        <v>41854.478999999999</v>
      </c>
    </row>
    <row r="201" spans="1:10" x14ac:dyDescent="0.25">
      <c r="A201">
        <v>182</v>
      </c>
      <c r="B201" s="32">
        <v>5801000</v>
      </c>
      <c r="C201" s="31">
        <v>100002344</v>
      </c>
      <c r="D201" s="32" t="s">
        <v>177</v>
      </c>
      <c r="E201" s="67">
        <v>222105.87</v>
      </c>
      <c r="F201" s="67">
        <v>50820.86</v>
      </c>
      <c r="G201" s="67">
        <v>9725.01</v>
      </c>
      <c r="H201" s="4">
        <v>5324.69</v>
      </c>
      <c r="I201" s="29">
        <f t="shared" si="4"/>
        <v>287976.43</v>
      </c>
      <c r="J201" s="29">
        <f t="shared" si="5"/>
        <v>43196.464499999995</v>
      </c>
    </row>
    <row r="202" spans="1:10" x14ac:dyDescent="0.25">
      <c r="A202">
        <v>183</v>
      </c>
      <c r="B202" s="32">
        <v>5802000</v>
      </c>
      <c r="C202" s="31">
        <v>75650036</v>
      </c>
      <c r="D202" s="32" t="s">
        <v>178</v>
      </c>
      <c r="E202" s="67">
        <v>269549.36</v>
      </c>
      <c r="F202" s="67">
        <v>64315.73</v>
      </c>
      <c r="G202" s="67">
        <v>14071.02</v>
      </c>
      <c r="H202" s="4">
        <v>6738.62</v>
      </c>
      <c r="I202" s="29">
        <f t="shared" si="4"/>
        <v>354674.73</v>
      </c>
      <c r="J202" s="29">
        <f t="shared" si="5"/>
        <v>53201.209499999997</v>
      </c>
    </row>
    <row r="203" spans="1:10" x14ac:dyDescent="0.25">
      <c r="A203">
        <v>184</v>
      </c>
      <c r="B203" s="32">
        <v>5803000</v>
      </c>
      <c r="C203" s="31">
        <v>4936928</v>
      </c>
      <c r="D203" s="32" t="s">
        <v>179</v>
      </c>
      <c r="E203" s="67">
        <v>149111.39000000001</v>
      </c>
      <c r="F203" s="67">
        <v>34123.589999999997</v>
      </c>
      <c r="G203" s="67">
        <v>10317.06</v>
      </c>
      <c r="H203" s="4">
        <v>3575.26</v>
      </c>
      <c r="I203" s="29">
        <f t="shared" si="4"/>
        <v>197127.30000000002</v>
      </c>
      <c r="J203" s="29">
        <f t="shared" si="5"/>
        <v>29569.095000000001</v>
      </c>
    </row>
    <row r="204" spans="1:10" x14ac:dyDescent="0.25">
      <c r="A204">
        <v>185</v>
      </c>
      <c r="B204" s="32">
        <v>5804000</v>
      </c>
      <c r="C204" s="31">
        <v>793709127</v>
      </c>
      <c r="D204" s="32" t="s">
        <v>180</v>
      </c>
      <c r="E204" s="67">
        <v>314843.81</v>
      </c>
      <c r="F204" s="67">
        <v>88661.119999999995</v>
      </c>
      <c r="G204" s="67">
        <v>16284.72</v>
      </c>
      <c r="H204" s="4">
        <v>9289.4</v>
      </c>
      <c r="I204" s="29">
        <f t="shared" si="4"/>
        <v>429079.05</v>
      </c>
      <c r="J204" s="29">
        <f t="shared" si="5"/>
        <v>64361.857499999998</v>
      </c>
    </row>
    <row r="205" spans="1:10" x14ac:dyDescent="0.25">
      <c r="A205">
        <v>186</v>
      </c>
      <c r="B205" s="32">
        <v>5805000</v>
      </c>
      <c r="C205" s="31">
        <v>75647586</v>
      </c>
      <c r="D205" s="32" t="s">
        <v>181</v>
      </c>
      <c r="E205" s="67">
        <v>1136468.3899999999</v>
      </c>
      <c r="F205" s="67">
        <v>288880.63</v>
      </c>
      <c r="G205" s="67">
        <v>67004.13</v>
      </c>
      <c r="H205" s="4">
        <v>30267.15</v>
      </c>
      <c r="I205" s="29">
        <f t="shared" si="4"/>
        <v>1522620.2999999998</v>
      </c>
      <c r="J205" s="29">
        <f t="shared" si="5"/>
        <v>228393.04499999995</v>
      </c>
    </row>
    <row r="206" spans="1:10" x14ac:dyDescent="0.25">
      <c r="A206">
        <v>187</v>
      </c>
      <c r="B206" s="32">
        <v>5901000</v>
      </c>
      <c r="C206" s="31">
        <v>100002732</v>
      </c>
      <c r="D206" s="32" t="s">
        <v>182</v>
      </c>
      <c r="E206" s="67">
        <v>124791.44</v>
      </c>
      <c r="F206" s="67">
        <v>29375.05</v>
      </c>
      <c r="G206" s="67">
        <v>9423.85</v>
      </c>
      <c r="H206" s="4">
        <v>3077.74</v>
      </c>
      <c r="I206" s="29">
        <f t="shared" si="4"/>
        <v>166668.07999999999</v>
      </c>
      <c r="J206" s="29">
        <f t="shared" si="5"/>
        <v>25000.211999999996</v>
      </c>
    </row>
    <row r="207" spans="1:10" x14ac:dyDescent="0.25">
      <c r="A207">
        <v>188</v>
      </c>
      <c r="B207" s="52">
        <v>5903000</v>
      </c>
      <c r="C207" s="51">
        <v>177983517</v>
      </c>
      <c r="D207" s="52" t="s">
        <v>183</v>
      </c>
      <c r="E207" s="53">
        <v>133288.34</v>
      </c>
      <c r="F207" s="53">
        <v>29301.11</v>
      </c>
      <c r="G207" s="53">
        <v>8846.86</v>
      </c>
      <c r="H207" s="53">
        <v>3069.99</v>
      </c>
      <c r="I207" s="54">
        <f t="shared" si="4"/>
        <v>174506.3</v>
      </c>
      <c r="J207" s="54">
        <f t="shared" si="5"/>
        <v>26175.944999999996</v>
      </c>
    </row>
    <row r="208" spans="1:10" x14ac:dyDescent="0.25">
      <c r="A208">
        <v>189</v>
      </c>
      <c r="B208" s="52">
        <v>6001000</v>
      </c>
      <c r="C208" s="51">
        <v>40644007</v>
      </c>
      <c r="D208" s="52" t="s">
        <v>184</v>
      </c>
      <c r="E208" s="53">
        <v>5656720.4000000004</v>
      </c>
      <c r="F208" s="53">
        <v>1524489.08</v>
      </c>
      <c r="G208" s="53">
        <v>248550.24</v>
      </c>
      <c r="H208" s="53">
        <v>159726.45000000001</v>
      </c>
      <c r="I208" s="54">
        <f t="shared" si="4"/>
        <v>7589486.1700000009</v>
      </c>
      <c r="J208" s="54">
        <f t="shared" si="5"/>
        <v>1138422.9255000001</v>
      </c>
    </row>
    <row r="209" spans="1:10" x14ac:dyDescent="0.25">
      <c r="A209">
        <v>190</v>
      </c>
      <c r="B209" s="52">
        <v>6002000</v>
      </c>
      <c r="C209" s="51">
        <v>621029693</v>
      </c>
      <c r="D209" s="52" t="s">
        <v>185</v>
      </c>
      <c r="E209" s="53">
        <v>1944493.72</v>
      </c>
      <c r="F209" s="53">
        <v>479306.35</v>
      </c>
      <c r="G209" s="53">
        <v>90305.44</v>
      </c>
      <c r="H209" s="53">
        <v>50218.54</v>
      </c>
      <c r="I209" s="54">
        <f t="shared" si="4"/>
        <v>2564324.0499999998</v>
      </c>
      <c r="J209" s="54">
        <f t="shared" si="5"/>
        <v>384648.60749999998</v>
      </c>
    </row>
    <row r="210" spans="1:10" x14ac:dyDescent="0.25">
      <c r="A210">
        <v>191</v>
      </c>
      <c r="B210" s="52">
        <v>6003000</v>
      </c>
      <c r="C210" s="51">
        <v>77400752</v>
      </c>
      <c r="D210" s="52" t="s">
        <v>186</v>
      </c>
      <c r="E210" s="53">
        <v>2703448.83</v>
      </c>
      <c r="F210" s="53">
        <v>638711.93000000005</v>
      </c>
      <c r="G210" s="53">
        <v>104881.39</v>
      </c>
      <c r="H210" s="53">
        <v>66920.289999999994</v>
      </c>
      <c r="I210" s="54">
        <f t="shared" si="4"/>
        <v>3513962.4400000004</v>
      </c>
      <c r="J210" s="54">
        <f t="shared" si="5"/>
        <v>527094.36600000004</v>
      </c>
    </row>
    <row r="211" spans="1:10" x14ac:dyDescent="0.25">
      <c r="A211">
        <v>192</v>
      </c>
      <c r="B211" s="32">
        <v>6004000</v>
      </c>
      <c r="C211" s="31">
        <v>80260704</v>
      </c>
      <c r="D211" s="32" t="s">
        <v>250</v>
      </c>
      <c r="E211" s="67">
        <v>1053695.72</v>
      </c>
      <c r="F211" s="67">
        <v>235067.14</v>
      </c>
      <c r="G211" s="67">
        <v>53623.72</v>
      </c>
      <c r="H211" s="4">
        <v>24628.79</v>
      </c>
      <c r="I211" s="29">
        <f t="shared" si="4"/>
        <v>1367015.3699999999</v>
      </c>
      <c r="J211" s="29">
        <f t="shared" si="5"/>
        <v>205052.30549999999</v>
      </c>
    </row>
    <row r="212" spans="1:10" x14ac:dyDescent="0.25">
      <c r="A212">
        <v>193</v>
      </c>
      <c r="B212" s="32">
        <v>6040700</v>
      </c>
      <c r="C212" s="31">
        <v>161747444</v>
      </c>
      <c r="D212" s="32" t="s">
        <v>187</v>
      </c>
      <c r="E212" s="67">
        <v>306847.52</v>
      </c>
      <c r="F212" s="67">
        <v>83072.149999999994</v>
      </c>
      <c r="G212" s="67">
        <v>16563.71</v>
      </c>
      <c r="H212" s="4">
        <v>8703.83</v>
      </c>
      <c r="I212" s="29">
        <f t="shared" ref="I212:I224" si="6">SUM(E212:H212)</f>
        <v>415187.21000000008</v>
      </c>
      <c r="J212" s="29">
        <f t="shared" si="5"/>
        <v>62278.081500000008</v>
      </c>
    </row>
    <row r="213" spans="1:10" x14ac:dyDescent="0.25">
      <c r="A213">
        <v>194</v>
      </c>
      <c r="B213" s="32">
        <v>6041700</v>
      </c>
      <c r="C213" s="31">
        <v>175869051</v>
      </c>
      <c r="D213" s="32" t="s">
        <v>188</v>
      </c>
      <c r="E213" s="67">
        <v>720013.78</v>
      </c>
      <c r="F213" s="67">
        <v>185601.25</v>
      </c>
      <c r="G213" s="67">
        <v>26379.48</v>
      </c>
      <c r="H213" s="4">
        <v>19446.16</v>
      </c>
      <c r="I213" s="29">
        <f t="shared" si="6"/>
        <v>951440.67</v>
      </c>
      <c r="J213" s="29">
        <f t="shared" ref="J213:J276" si="7">I213*15%</f>
        <v>142716.1005</v>
      </c>
    </row>
    <row r="214" spans="1:10" x14ac:dyDescent="0.25">
      <c r="A214">
        <v>195</v>
      </c>
      <c r="B214" s="38">
        <v>6043700</v>
      </c>
      <c r="C214" s="37">
        <v>130286714</v>
      </c>
      <c r="D214" s="38" t="s">
        <v>189</v>
      </c>
      <c r="E214" s="67">
        <v>743439.86</v>
      </c>
      <c r="F214" s="67">
        <v>209832.1</v>
      </c>
      <c r="G214" s="68">
        <v>0</v>
      </c>
      <c r="H214" s="4">
        <v>0</v>
      </c>
      <c r="I214" s="29">
        <f t="shared" si="6"/>
        <v>953271.96</v>
      </c>
      <c r="J214" s="29">
        <f t="shared" si="7"/>
        <v>142990.79399999999</v>
      </c>
    </row>
    <row r="215" spans="1:10" x14ac:dyDescent="0.25">
      <c r="A215">
        <v>196</v>
      </c>
      <c r="B215" s="32">
        <v>6047700</v>
      </c>
      <c r="C215" s="31">
        <v>830708561</v>
      </c>
      <c r="D215" s="32" t="s">
        <v>190</v>
      </c>
      <c r="E215" s="67">
        <v>764006.9</v>
      </c>
      <c r="F215" s="67">
        <v>174900.06</v>
      </c>
      <c r="G215" s="67">
        <v>20936.03</v>
      </c>
      <c r="H215" s="4">
        <v>18324.93</v>
      </c>
      <c r="I215" s="29">
        <f t="shared" si="6"/>
        <v>978167.92</v>
      </c>
      <c r="J215" s="29">
        <f t="shared" si="7"/>
        <v>146725.18799999999</v>
      </c>
    </row>
    <row r="216" spans="1:10" x14ac:dyDescent="0.25">
      <c r="A216">
        <v>197</v>
      </c>
      <c r="B216" s="32">
        <v>6050700</v>
      </c>
      <c r="C216" s="31">
        <v>962157439</v>
      </c>
      <c r="D216" s="32" t="s">
        <v>280</v>
      </c>
      <c r="E216" s="67">
        <v>294779.96000000002</v>
      </c>
      <c r="F216" s="67">
        <v>65346.74</v>
      </c>
      <c r="G216" s="67">
        <v>9598.2099999999991</v>
      </c>
      <c r="H216" s="4">
        <v>6846.58</v>
      </c>
      <c r="I216" s="29">
        <f t="shared" si="6"/>
        <v>376571.49000000005</v>
      </c>
      <c r="J216" s="29">
        <f t="shared" si="7"/>
        <v>56485.723500000007</v>
      </c>
    </row>
    <row r="217" spans="1:10" x14ac:dyDescent="0.25">
      <c r="A217">
        <v>198</v>
      </c>
      <c r="B217" s="38">
        <v>6052700</v>
      </c>
      <c r="C217" s="38" t="s">
        <v>258</v>
      </c>
      <c r="D217" s="32" t="s">
        <v>257</v>
      </c>
      <c r="E217" s="67">
        <v>18471.29</v>
      </c>
      <c r="F217" s="67">
        <v>5594.56</v>
      </c>
      <c r="G217" s="68">
        <v>0</v>
      </c>
      <c r="H217" s="4">
        <v>0</v>
      </c>
      <c r="I217" s="29">
        <f t="shared" si="6"/>
        <v>24065.850000000002</v>
      </c>
      <c r="J217" s="29">
        <f t="shared" si="7"/>
        <v>3609.8775000000001</v>
      </c>
    </row>
    <row r="218" spans="1:10" x14ac:dyDescent="0.25">
      <c r="A218">
        <v>199</v>
      </c>
      <c r="B218" s="38">
        <v>6053700</v>
      </c>
      <c r="C218" s="38" t="s">
        <v>259</v>
      </c>
      <c r="D218" s="32" t="s">
        <v>260</v>
      </c>
      <c r="E218" s="67">
        <v>25336.43</v>
      </c>
      <c r="F218" s="67">
        <v>7761.48</v>
      </c>
      <c r="G218" s="68">
        <v>0</v>
      </c>
      <c r="H218" s="4">
        <v>0</v>
      </c>
      <c r="I218" s="29">
        <f t="shared" si="6"/>
        <v>33097.910000000003</v>
      </c>
      <c r="J218" s="29">
        <f t="shared" si="7"/>
        <v>4964.6865000000007</v>
      </c>
    </row>
    <row r="219" spans="1:10" x14ac:dyDescent="0.25">
      <c r="A219">
        <v>200</v>
      </c>
      <c r="B219" s="32">
        <v>6055700</v>
      </c>
      <c r="C219" s="31">
        <v>51525097</v>
      </c>
      <c r="D219" s="32" t="s">
        <v>245</v>
      </c>
      <c r="E219" s="67">
        <v>119044.06</v>
      </c>
      <c r="F219" s="67">
        <v>33612.83</v>
      </c>
      <c r="G219" s="67">
        <v>6607.64</v>
      </c>
      <c r="H219" s="4">
        <v>3521.71</v>
      </c>
      <c r="I219" s="29">
        <f t="shared" si="6"/>
        <v>162786.24000000002</v>
      </c>
      <c r="J219" s="29">
        <f t="shared" si="7"/>
        <v>24417.936000000002</v>
      </c>
    </row>
    <row r="220" spans="1:10" x14ac:dyDescent="0.25">
      <c r="A220">
        <v>201</v>
      </c>
      <c r="B220" s="32">
        <v>6060700</v>
      </c>
      <c r="C220" s="39" t="s">
        <v>253</v>
      </c>
      <c r="D220" s="40" t="s">
        <v>284</v>
      </c>
      <c r="E220" s="67">
        <v>97397.34</v>
      </c>
      <c r="F220" s="67">
        <v>25287.65</v>
      </c>
      <c r="G220" s="67">
        <v>3785.73</v>
      </c>
      <c r="H220" s="4">
        <v>2649.46</v>
      </c>
      <c r="I220" s="29">
        <f t="shared" si="6"/>
        <v>129120.18</v>
      </c>
      <c r="J220" s="29">
        <f t="shared" si="7"/>
        <v>19368.026999999998</v>
      </c>
    </row>
    <row r="221" spans="1:10" x14ac:dyDescent="0.25">
      <c r="A221">
        <v>202</v>
      </c>
      <c r="B221" s="32">
        <v>6061700</v>
      </c>
      <c r="C221" s="39" t="s">
        <v>256</v>
      </c>
      <c r="D221" s="41" t="s">
        <v>255</v>
      </c>
      <c r="E221" s="67">
        <v>61724.33</v>
      </c>
      <c r="F221" s="67">
        <v>17198.37</v>
      </c>
      <c r="G221" s="67">
        <v>3269.35</v>
      </c>
      <c r="H221" s="4">
        <v>1801.92</v>
      </c>
      <c r="I221" s="29">
        <f t="shared" si="6"/>
        <v>83993.97</v>
      </c>
      <c r="J221" s="29">
        <f t="shared" si="7"/>
        <v>12599.095499999999</v>
      </c>
    </row>
    <row r="222" spans="1:10" x14ac:dyDescent="0.25">
      <c r="A222">
        <v>203</v>
      </c>
      <c r="B222" s="32">
        <v>6062700</v>
      </c>
      <c r="C222" s="38" t="s">
        <v>259</v>
      </c>
      <c r="D222" s="41" t="s">
        <v>261</v>
      </c>
      <c r="E222" s="67">
        <v>29287.99</v>
      </c>
      <c r="F222" s="67">
        <v>7778.47</v>
      </c>
      <c r="G222" s="68">
        <v>0</v>
      </c>
      <c r="H222" s="4">
        <v>0</v>
      </c>
      <c r="I222" s="29">
        <f t="shared" si="6"/>
        <v>37066.46</v>
      </c>
      <c r="J222" s="29">
        <f t="shared" si="7"/>
        <v>5559.9690000000001</v>
      </c>
    </row>
    <row r="223" spans="1:10" x14ac:dyDescent="0.25">
      <c r="A223">
        <v>204</v>
      </c>
      <c r="B223" s="32">
        <v>6063700</v>
      </c>
      <c r="C223" s="46">
        <v>118112307</v>
      </c>
      <c r="D223" s="41" t="s">
        <v>281</v>
      </c>
      <c r="E223" s="67">
        <v>12438.3</v>
      </c>
      <c r="F223" s="67">
        <v>3604.79</v>
      </c>
      <c r="G223" s="68">
        <v>0</v>
      </c>
      <c r="H223" s="4">
        <v>0</v>
      </c>
      <c r="I223" s="29">
        <f t="shared" si="6"/>
        <v>16043.09</v>
      </c>
      <c r="J223" s="29">
        <f t="shared" si="7"/>
        <v>2406.4634999999998</v>
      </c>
    </row>
    <row r="224" spans="1:10" x14ac:dyDescent="0.25">
      <c r="A224">
        <v>205</v>
      </c>
      <c r="B224" s="32">
        <v>6091000</v>
      </c>
      <c r="C224" s="31">
        <v>13491258</v>
      </c>
      <c r="D224" s="32" t="s">
        <v>191</v>
      </c>
      <c r="E224" s="67">
        <v>69641.070000000007</v>
      </c>
      <c r="F224" s="67">
        <v>4559.8599999999997</v>
      </c>
      <c r="G224" s="67">
        <v>3784.09</v>
      </c>
      <c r="H224" s="4">
        <v>477.75</v>
      </c>
      <c r="I224" s="29">
        <f t="shared" si="6"/>
        <v>78462.77</v>
      </c>
      <c r="J224" s="29">
        <f t="shared" si="7"/>
        <v>11769.415500000001</v>
      </c>
    </row>
    <row r="225" spans="1:10" x14ac:dyDescent="0.25">
      <c r="A225">
        <v>206</v>
      </c>
      <c r="B225" s="32">
        <v>6092000</v>
      </c>
      <c r="C225" s="31">
        <v>830594045</v>
      </c>
      <c r="D225" s="32" t="s">
        <v>192</v>
      </c>
      <c r="E225" s="67">
        <v>119552.38</v>
      </c>
      <c r="F225" s="67">
        <v>5253.76</v>
      </c>
      <c r="G225" s="67">
        <v>1071.74</v>
      </c>
      <c r="H225" s="4">
        <v>550.46</v>
      </c>
      <c r="I225" s="29">
        <f>SUM(E225:G225)</f>
        <v>125877.88</v>
      </c>
      <c r="J225" s="29">
        <f t="shared" si="7"/>
        <v>18881.682000000001</v>
      </c>
    </row>
    <row r="226" spans="1:10" ht="16.149999999999999" customHeight="1" x14ac:dyDescent="0.25">
      <c r="A226">
        <v>207</v>
      </c>
      <c r="B226" s="32">
        <v>6094000</v>
      </c>
      <c r="C226" s="31">
        <v>617144480</v>
      </c>
      <c r="D226" s="32" t="s">
        <v>193</v>
      </c>
      <c r="E226" s="67">
        <v>53941.33</v>
      </c>
      <c r="F226" s="67">
        <v>10201.56</v>
      </c>
      <c r="G226" s="68">
        <v>0</v>
      </c>
      <c r="H226" s="4">
        <v>0</v>
      </c>
      <c r="I226" s="29">
        <f t="shared" ref="I226:I257" si="8">SUM(E226:H226)</f>
        <v>64142.89</v>
      </c>
      <c r="J226" s="29">
        <f t="shared" si="7"/>
        <v>9621.4334999999992</v>
      </c>
    </row>
    <row r="227" spans="1:10" x14ac:dyDescent="0.25">
      <c r="A227">
        <v>208</v>
      </c>
      <c r="B227" s="32">
        <v>6102000</v>
      </c>
      <c r="C227" s="31">
        <v>4937280</v>
      </c>
      <c r="D227" s="32" t="s">
        <v>194</v>
      </c>
      <c r="E227" s="67">
        <v>122407.9</v>
      </c>
      <c r="F227" s="67">
        <v>26956.85</v>
      </c>
      <c r="G227" s="67">
        <v>15157.78</v>
      </c>
      <c r="H227" s="4">
        <v>2824.37</v>
      </c>
      <c r="I227" s="29">
        <f t="shared" si="8"/>
        <v>167346.9</v>
      </c>
      <c r="J227" s="29">
        <f t="shared" si="7"/>
        <v>25102.035</v>
      </c>
    </row>
    <row r="228" spans="1:10" x14ac:dyDescent="0.25">
      <c r="A228">
        <v>209</v>
      </c>
      <c r="B228" s="32">
        <v>6103000</v>
      </c>
      <c r="C228" s="31">
        <v>100688654</v>
      </c>
      <c r="D228" s="32" t="s">
        <v>195</v>
      </c>
      <c r="E228" s="67">
        <v>459649.54</v>
      </c>
      <c r="F228" s="67">
        <v>108421.05</v>
      </c>
      <c r="G228" s="67">
        <v>53721.18</v>
      </c>
      <c r="H228" s="4">
        <v>11359.71</v>
      </c>
      <c r="I228" s="29">
        <f t="shared" si="8"/>
        <v>633151.48</v>
      </c>
      <c r="J228" s="29">
        <f t="shared" si="7"/>
        <v>94972.721999999994</v>
      </c>
    </row>
    <row r="229" spans="1:10" x14ac:dyDescent="0.25">
      <c r="A229">
        <v>210</v>
      </c>
      <c r="B229" s="52">
        <v>6201000</v>
      </c>
      <c r="C229" s="51">
        <v>99177842</v>
      </c>
      <c r="D229" s="52" t="s">
        <v>196</v>
      </c>
      <c r="E229" s="53">
        <v>682744.37</v>
      </c>
      <c r="F229" s="53">
        <v>138789.15</v>
      </c>
      <c r="G229" s="53">
        <v>42567.91</v>
      </c>
      <c r="H229" s="53">
        <v>14541.36</v>
      </c>
      <c r="I229" s="54">
        <f t="shared" si="8"/>
        <v>878642.79</v>
      </c>
      <c r="J229" s="54">
        <f t="shared" si="7"/>
        <v>131796.4185</v>
      </c>
    </row>
    <row r="230" spans="1:10" x14ac:dyDescent="0.25">
      <c r="A230">
        <v>211</v>
      </c>
      <c r="B230" s="52">
        <v>6205000</v>
      </c>
      <c r="C230" s="51">
        <v>128052123</v>
      </c>
      <c r="D230" s="52" t="s">
        <v>197</v>
      </c>
      <c r="E230" s="53">
        <v>162619.82999999999</v>
      </c>
      <c r="F230" s="53">
        <v>40660.69</v>
      </c>
      <c r="G230" s="53">
        <v>5604.88</v>
      </c>
      <c r="H230" s="53">
        <v>4260.18</v>
      </c>
      <c r="I230" s="54">
        <f t="shared" si="8"/>
        <v>213145.58</v>
      </c>
      <c r="J230" s="54">
        <f t="shared" si="7"/>
        <v>31971.836999999996</v>
      </c>
    </row>
    <row r="231" spans="1:10" x14ac:dyDescent="0.25">
      <c r="A231">
        <v>212</v>
      </c>
      <c r="B231" s="32">
        <v>6301000</v>
      </c>
      <c r="C231" s="31">
        <v>100002377</v>
      </c>
      <c r="D231" s="32" t="s">
        <v>198</v>
      </c>
      <c r="E231" s="67">
        <v>302818</v>
      </c>
      <c r="F231" s="67">
        <v>80545.86</v>
      </c>
      <c r="G231" s="67">
        <v>8866.48</v>
      </c>
      <c r="H231" s="4">
        <v>8439.1299999999992</v>
      </c>
      <c r="I231" s="29">
        <f t="shared" si="8"/>
        <v>400669.47</v>
      </c>
      <c r="J231" s="29">
        <f t="shared" si="7"/>
        <v>60100.420499999993</v>
      </c>
    </row>
    <row r="232" spans="1:10" x14ac:dyDescent="0.25">
      <c r="A232">
        <v>213</v>
      </c>
      <c r="B232" s="32">
        <v>6302000</v>
      </c>
      <c r="C232" s="31">
        <v>21343041</v>
      </c>
      <c r="D232" s="32" t="s">
        <v>199</v>
      </c>
      <c r="E232" s="67">
        <v>1043995.01</v>
      </c>
      <c r="F232" s="67">
        <v>278482.34999999998</v>
      </c>
      <c r="G232" s="67">
        <v>50783.81</v>
      </c>
      <c r="H232" s="4">
        <v>29177.759999999998</v>
      </c>
      <c r="I232" s="29">
        <f t="shared" si="8"/>
        <v>1402438.93</v>
      </c>
      <c r="J232" s="29">
        <f t="shared" si="7"/>
        <v>210365.83949999997</v>
      </c>
    </row>
    <row r="233" spans="1:10" x14ac:dyDescent="0.25">
      <c r="A233">
        <v>214</v>
      </c>
      <c r="B233" s="32">
        <v>6303000</v>
      </c>
      <c r="C233" s="31">
        <v>110589517</v>
      </c>
      <c r="D233" s="32" t="s">
        <v>200</v>
      </c>
      <c r="E233" s="67">
        <v>1833280.07</v>
      </c>
      <c r="F233" s="67">
        <v>479369.79</v>
      </c>
      <c r="G233" s="67">
        <v>63244.5</v>
      </c>
      <c r="H233" s="4">
        <v>50225.56</v>
      </c>
      <c r="I233" s="29">
        <f t="shared" si="8"/>
        <v>2426119.92</v>
      </c>
      <c r="J233" s="29">
        <f t="shared" si="7"/>
        <v>363917.98799999995</v>
      </c>
    </row>
    <row r="234" spans="1:10" x14ac:dyDescent="0.25">
      <c r="A234">
        <v>215</v>
      </c>
      <c r="B234" s="32">
        <v>6304000</v>
      </c>
      <c r="C234" s="31">
        <v>4937405</v>
      </c>
      <c r="D234" s="32" t="s">
        <v>251</v>
      </c>
      <c r="E234" s="67">
        <v>230411.58</v>
      </c>
      <c r="F234" s="67">
        <v>60718.52</v>
      </c>
      <c r="G234" s="67">
        <v>12683.46</v>
      </c>
      <c r="H234" s="4">
        <v>6361.74</v>
      </c>
      <c r="I234" s="29">
        <f t="shared" si="8"/>
        <v>310175.3</v>
      </c>
      <c r="J234" s="29">
        <f t="shared" si="7"/>
        <v>46526.294999999998</v>
      </c>
    </row>
    <row r="235" spans="1:10" x14ac:dyDescent="0.25">
      <c r="A235">
        <v>216</v>
      </c>
      <c r="B235" s="32">
        <v>6401000</v>
      </c>
      <c r="C235" s="31">
        <v>75645085</v>
      </c>
      <c r="D235" s="32" t="s">
        <v>201</v>
      </c>
      <c r="E235" s="67">
        <v>331097.28999999998</v>
      </c>
      <c r="F235" s="67">
        <v>80245.990000000005</v>
      </c>
      <c r="G235" s="67">
        <v>14572.22</v>
      </c>
      <c r="H235" s="4">
        <v>8407.65</v>
      </c>
      <c r="I235" s="29">
        <f t="shared" si="8"/>
        <v>434323.14999999997</v>
      </c>
      <c r="J235" s="29">
        <f t="shared" si="7"/>
        <v>65148.472499999989</v>
      </c>
    </row>
    <row r="236" spans="1:10" x14ac:dyDescent="0.25">
      <c r="A236">
        <v>217</v>
      </c>
      <c r="B236" s="32">
        <v>6502000</v>
      </c>
      <c r="C236" s="31">
        <v>4937454</v>
      </c>
      <c r="D236" s="32" t="s">
        <v>202</v>
      </c>
      <c r="E236" s="67">
        <v>197675.33</v>
      </c>
      <c r="F236" s="67">
        <v>38233.82</v>
      </c>
      <c r="G236" s="67">
        <v>20328.23</v>
      </c>
      <c r="H236" s="4">
        <v>4005.91</v>
      </c>
      <c r="I236" s="29">
        <f t="shared" si="8"/>
        <v>260243.29</v>
      </c>
      <c r="J236" s="29">
        <f t="shared" si="7"/>
        <v>39036.493499999997</v>
      </c>
    </row>
    <row r="237" spans="1:10" x14ac:dyDescent="0.25">
      <c r="A237">
        <v>218</v>
      </c>
      <c r="B237" s="32">
        <v>6505000</v>
      </c>
      <c r="C237" s="31">
        <v>26791621</v>
      </c>
      <c r="D237" s="32" t="s">
        <v>203</v>
      </c>
      <c r="E237" s="67">
        <v>186004.39</v>
      </c>
      <c r="F237" s="67">
        <v>38868.699999999997</v>
      </c>
      <c r="G237" s="67">
        <v>11209.04</v>
      </c>
      <c r="H237" s="4">
        <v>4072.42</v>
      </c>
      <c r="I237" s="29">
        <f t="shared" si="8"/>
        <v>240154.55000000005</v>
      </c>
      <c r="J237" s="29">
        <f t="shared" si="7"/>
        <v>36023.182500000003</v>
      </c>
    </row>
    <row r="238" spans="1:10" x14ac:dyDescent="0.25">
      <c r="A238">
        <v>219</v>
      </c>
      <c r="B238" s="32">
        <v>6601000</v>
      </c>
      <c r="C238" s="31">
        <v>40633174</v>
      </c>
      <c r="D238" s="32" t="s">
        <v>204</v>
      </c>
      <c r="E238" s="67">
        <v>3349644.96</v>
      </c>
      <c r="F238" s="67">
        <v>826170.54</v>
      </c>
      <c r="G238" s="67">
        <v>154010.04999999999</v>
      </c>
      <c r="H238" s="4">
        <v>86560.97</v>
      </c>
      <c r="I238" s="29">
        <f t="shared" si="8"/>
        <v>4416386.5199999996</v>
      </c>
      <c r="J238" s="29">
        <f t="shared" si="7"/>
        <v>662457.97799999989</v>
      </c>
    </row>
    <row r="239" spans="1:10" x14ac:dyDescent="0.25">
      <c r="A239">
        <v>220</v>
      </c>
      <c r="B239" s="32">
        <v>6602000</v>
      </c>
      <c r="C239" s="31">
        <v>100002989</v>
      </c>
      <c r="D239" s="32" t="s">
        <v>205</v>
      </c>
      <c r="E239" s="67">
        <v>700559.19</v>
      </c>
      <c r="F239" s="67">
        <v>188559.8</v>
      </c>
      <c r="G239" s="67">
        <v>29320.23</v>
      </c>
      <c r="H239" s="4">
        <v>19756.21</v>
      </c>
      <c r="I239" s="29">
        <f t="shared" si="8"/>
        <v>938195.42999999993</v>
      </c>
      <c r="J239" s="29">
        <f t="shared" si="7"/>
        <v>140729.31449999998</v>
      </c>
    </row>
    <row r="240" spans="1:10" x14ac:dyDescent="0.25">
      <c r="A240">
        <v>221</v>
      </c>
      <c r="B240" s="32">
        <v>6603000</v>
      </c>
      <c r="C240" s="31">
        <v>193210028</v>
      </c>
      <c r="D240" s="32" t="s">
        <v>206</v>
      </c>
      <c r="E240" s="67">
        <v>195239.35</v>
      </c>
      <c r="F240" s="67">
        <v>39143.11</v>
      </c>
      <c r="G240" s="67">
        <v>10082.540000000001</v>
      </c>
      <c r="H240" s="4">
        <v>4101.18</v>
      </c>
      <c r="I240" s="29">
        <f t="shared" si="8"/>
        <v>248566.18000000002</v>
      </c>
      <c r="J240" s="29">
        <f t="shared" si="7"/>
        <v>37284.927000000003</v>
      </c>
    </row>
    <row r="241" spans="1:10" x14ac:dyDescent="0.25">
      <c r="A241">
        <v>222</v>
      </c>
      <c r="B241" s="32">
        <v>6605000</v>
      </c>
      <c r="C241" s="31">
        <v>4937561</v>
      </c>
      <c r="D241" s="32" t="s">
        <v>207</v>
      </c>
      <c r="E241" s="67">
        <v>173238.88</v>
      </c>
      <c r="F241" s="67">
        <v>42276.08</v>
      </c>
      <c r="G241" s="67">
        <v>6285.81</v>
      </c>
      <c r="H241" s="4">
        <v>4429.43</v>
      </c>
      <c r="I241" s="29">
        <f t="shared" si="8"/>
        <v>226230.2</v>
      </c>
      <c r="J241" s="29">
        <f t="shared" si="7"/>
        <v>33934.53</v>
      </c>
    </row>
    <row r="242" spans="1:10" x14ac:dyDescent="0.25">
      <c r="A242">
        <v>223</v>
      </c>
      <c r="B242" s="32">
        <v>6606000</v>
      </c>
      <c r="C242" s="31">
        <v>788967636</v>
      </c>
      <c r="D242" s="32" t="s">
        <v>208</v>
      </c>
      <c r="E242" s="67">
        <v>167395.82</v>
      </c>
      <c r="F242" s="67">
        <v>39149.08</v>
      </c>
      <c r="G242" s="67">
        <v>4929.9399999999996</v>
      </c>
      <c r="H242" s="4">
        <v>4101.8</v>
      </c>
      <c r="I242" s="29">
        <f t="shared" si="8"/>
        <v>215576.64</v>
      </c>
      <c r="J242" s="29">
        <f t="shared" si="7"/>
        <v>32336.495999999999</v>
      </c>
    </row>
    <row r="243" spans="1:10" x14ac:dyDescent="0.25">
      <c r="A243">
        <v>224</v>
      </c>
      <c r="B243" s="38">
        <v>6640700</v>
      </c>
      <c r="C243" s="38" t="s">
        <v>262</v>
      </c>
      <c r="D243" s="32" t="s">
        <v>209</v>
      </c>
      <c r="E243" s="67">
        <v>67771.199999999997</v>
      </c>
      <c r="F243" s="67">
        <v>14279.07</v>
      </c>
      <c r="G243" s="68">
        <v>0</v>
      </c>
      <c r="H243" s="4">
        <v>0</v>
      </c>
      <c r="I243" s="29">
        <f t="shared" si="8"/>
        <v>82050.26999999999</v>
      </c>
      <c r="J243" s="29">
        <f t="shared" si="7"/>
        <v>12307.540499999997</v>
      </c>
    </row>
    <row r="244" spans="1:10" x14ac:dyDescent="0.25">
      <c r="A244">
        <v>225</v>
      </c>
      <c r="B244" s="57">
        <v>6701000</v>
      </c>
      <c r="C244" s="58">
        <v>4937629</v>
      </c>
      <c r="D244" s="57" t="s">
        <v>210</v>
      </c>
      <c r="E244" s="67">
        <v>492881.52</v>
      </c>
      <c r="F244" s="67">
        <v>128626.21</v>
      </c>
      <c r="G244" s="67">
        <v>26423.67</v>
      </c>
      <c r="H244" s="4">
        <v>13476.67</v>
      </c>
      <c r="I244" s="59">
        <f t="shared" si="8"/>
        <v>661408.07000000007</v>
      </c>
      <c r="J244" s="59">
        <f t="shared" si="7"/>
        <v>99211.210500000001</v>
      </c>
    </row>
    <row r="245" spans="1:10" x14ac:dyDescent="0.25">
      <c r="A245">
        <v>226</v>
      </c>
      <c r="B245" s="32">
        <v>6703000</v>
      </c>
      <c r="C245" s="31">
        <v>4937728</v>
      </c>
      <c r="D245" s="32" t="s">
        <v>211</v>
      </c>
      <c r="E245" s="67">
        <v>168641.25</v>
      </c>
      <c r="F245" s="67">
        <v>45312.17</v>
      </c>
      <c r="G245" s="67">
        <v>4773.54</v>
      </c>
      <c r="H245" s="4">
        <v>4747.53</v>
      </c>
      <c r="I245" s="29">
        <f t="shared" si="8"/>
        <v>223474.49</v>
      </c>
      <c r="J245" s="29">
        <f t="shared" si="7"/>
        <v>33521.173499999997</v>
      </c>
    </row>
    <row r="246" spans="1:10" x14ac:dyDescent="0.25">
      <c r="A246">
        <v>227</v>
      </c>
      <c r="B246" s="32">
        <v>6802000</v>
      </c>
      <c r="C246" s="31">
        <v>71251243</v>
      </c>
      <c r="D246" s="32" t="s">
        <v>212</v>
      </c>
      <c r="E246" s="67">
        <v>293168.90999999997</v>
      </c>
      <c r="F246" s="67">
        <v>64170.75</v>
      </c>
      <c r="G246" s="67">
        <v>35819.230000000003</v>
      </c>
      <c r="H246" s="4">
        <v>6723.41</v>
      </c>
      <c r="I246" s="29">
        <f t="shared" si="8"/>
        <v>399882.29999999993</v>
      </c>
      <c r="J246" s="29">
        <f t="shared" si="7"/>
        <v>59982.344999999987</v>
      </c>
    </row>
    <row r="247" spans="1:10" x14ac:dyDescent="0.25">
      <c r="A247">
        <v>228</v>
      </c>
      <c r="B247" s="32">
        <v>6804000</v>
      </c>
      <c r="C247" s="31">
        <v>4937769</v>
      </c>
      <c r="D247" s="32" t="s">
        <v>213</v>
      </c>
      <c r="E247" s="67">
        <v>393638.34</v>
      </c>
      <c r="F247" s="67">
        <v>95246.54</v>
      </c>
      <c r="G247" s="67">
        <v>20164.73</v>
      </c>
      <c r="H247" s="4">
        <v>9979.2900000000009</v>
      </c>
      <c r="I247" s="29">
        <f t="shared" si="8"/>
        <v>519028.89999999997</v>
      </c>
      <c r="J247" s="29">
        <f t="shared" si="7"/>
        <v>77854.334999999992</v>
      </c>
    </row>
    <row r="248" spans="1:10" x14ac:dyDescent="0.25">
      <c r="A248">
        <v>229</v>
      </c>
      <c r="B248" s="32">
        <v>6901000</v>
      </c>
      <c r="C248" s="31">
        <v>4937850</v>
      </c>
      <c r="D248" s="32" t="s">
        <v>214</v>
      </c>
      <c r="E248" s="67">
        <v>385184.25</v>
      </c>
      <c r="F248" s="67">
        <v>84592.85</v>
      </c>
      <c r="G248" s="67">
        <v>35478.35</v>
      </c>
      <c r="H248" s="4">
        <v>8863.11</v>
      </c>
      <c r="I248" s="29">
        <f t="shared" si="8"/>
        <v>514118.55999999994</v>
      </c>
      <c r="J248" s="29">
        <f t="shared" si="7"/>
        <v>77117.783999999985</v>
      </c>
    </row>
    <row r="249" spans="1:10" x14ac:dyDescent="0.25">
      <c r="A249">
        <v>230</v>
      </c>
      <c r="B249" s="32">
        <v>7001000</v>
      </c>
      <c r="C249" s="31">
        <v>20594057</v>
      </c>
      <c r="D249" s="32" t="s">
        <v>215</v>
      </c>
      <c r="E249" s="67">
        <v>1030312.25</v>
      </c>
      <c r="F249" s="67">
        <v>241116.32</v>
      </c>
      <c r="G249" s="67">
        <v>48324.19</v>
      </c>
      <c r="H249" s="4">
        <v>25262.63</v>
      </c>
      <c r="I249" s="29">
        <f t="shared" si="8"/>
        <v>1345015.39</v>
      </c>
      <c r="J249" s="29">
        <f t="shared" si="7"/>
        <v>201752.30849999998</v>
      </c>
    </row>
    <row r="250" spans="1:10" x14ac:dyDescent="0.25">
      <c r="A250">
        <v>231</v>
      </c>
      <c r="B250" s="32">
        <v>7003000</v>
      </c>
      <c r="C250" s="31">
        <v>20601894</v>
      </c>
      <c r="D250" s="32" t="s">
        <v>216</v>
      </c>
      <c r="E250" s="67">
        <v>156856.5</v>
      </c>
      <c r="F250" s="67">
        <v>36156.199999999997</v>
      </c>
      <c r="G250" s="67">
        <v>9309.1200000000008</v>
      </c>
      <c r="H250" s="4">
        <v>3788.22</v>
      </c>
      <c r="I250" s="29">
        <f t="shared" si="8"/>
        <v>206110.04</v>
      </c>
      <c r="J250" s="29">
        <f t="shared" si="7"/>
        <v>30916.506000000001</v>
      </c>
    </row>
    <row r="251" spans="1:10" x14ac:dyDescent="0.25">
      <c r="A251">
        <v>232</v>
      </c>
      <c r="B251" s="32">
        <v>7007000</v>
      </c>
      <c r="C251" s="31">
        <v>4938007</v>
      </c>
      <c r="D251" s="32" t="s">
        <v>217</v>
      </c>
      <c r="E251" s="67">
        <v>150155.01999999999</v>
      </c>
      <c r="F251" s="67">
        <v>40197.550000000003</v>
      </c>
      <c r="G251" s="67">
        <v>7863.65</v>
      </c>
      <c r="H251" s="4">
        <v>4211.66</v>
      </c>
      <c r="I251" s="29">
        <f t="shared" si="8"/>
        <v>202427.88</v>
      </c>
      <c r="J251" s="29">
        <f t="shared" si="7"/>
        <v>30364.182000000001</v>
      </c>
    </row>
    <row r="252" spans="1:10" x14ac:dyDescent="0.25">
      <c r="A252">
        <v>233</v>
      </c>
      <c r="B252" s="32">
        <v>7008000</v>
      </c>
      <c r="C252" s="31">
        <v>100643626</v>
      </c>
      <c r="D252" s="32" t="s">
        <v>218</v>
      </c>
      <c r="E252" s="67">
        <v>284225.46000000002</v>
      </c>
      <c r="F252" s="67">
        <v>56824.15</v>
      </c>
      <c r="G252" s="67">
        <v>15856.82</v>
      </c>
      <c r="H252" s="4">
        <v>5953.68</v>
      </c>
      <c r="I252" s="29">
        <f t="shared" si="8"/>
        <v>362860.11000000004</v>
      </c>
      <c r="J252" s="29">
        <f t="shared" si="7"/>
        <v>54429.016500000005</v>
      </c>
    </row>
    <row r="253" spans="1:10" x14ac:dyDescent="0.25">
      <c r="A253">
        <v>234</v>
      </c>
      <c r="B253" s="32">
        <v>7009000</v>
      </c>
      <c r="C253" s="31">
        <v>800166469</v>
      </c>
      <c r="D253" s="32" t="s">
        <v>219</v>
      </c>
      <c r="E253" s="67">
        <v>103958.41</v>
      </c>
      <c r="F253" s="67">
        <v>17912.79</v>
      </c>
      <c r="G253" s="67">
        <v>10369.91</v>
      </c>
      <c r="H253" s="4">
        <v>1876.78</v>
      </c>
      <c r="I253" s="29">
        <f t="shared" si="8"/>
        <v>134117.89000000001</v>
      </c>
      <c r="J253" s="29">
        <f t="shared" si="7"/>
        <v>20117.683500000003</v>
      </c>
    </row>
    <row r="254" spans="1:10" x14ac:dyDescent="0.25">
      <c r="A254">
        <v>235</v>
      </c>
      <c r="B254" s="32">
        <v>7102000</v>
      </c>
      <c r="C254" s="31">
        <v>4938056</v>
      </c>
      <c r="D254" s="32" t="s">
        <v>220</v>
      </c>
      <c r="E254" s="67">
        <v>299969.96999999997</v>
      </c>
      <c r="F254" s="67">
        <v>69553.259999999995</v>
      </c>
      <c r="G254" s="67">
        <v>19577.189999999999</v>
      </c>
      <c r="H254" s="4">
        <v>7287.36</v>
      </c>
      <c r="I254" s="29">
        <f t="shared" si="8"/>
        <v>396387.77999999997</v>
      </c>
      <c r="J254" s="29">
        <f t="shared" si="7"/>
        <v>59458.166999999994</v>
      </c>
    </row>
    <row r="255" spans="1:10" x14ac:dyDescent="0.25">
      <c r="A255">
        <v>236</v>
      </c>
      <c r="B255" s="32">
        <v>7104000</v>
      </c>
      <c r="C255" s="31">
        <v>119612815</v>
      </c>
      <c r="D255" s="32" t="s">
        <v>221</v>
      </c>
      <c r="E255" s="67">
        <v>100232.73</v>
      </c>
      <c r="F255" s="67">
        <v>19299.14</v>
      </c>
      <c r="G255" s="67">
        <v>7027.39</v>
      </c>
      <c r="H255" s="4">
        <v>2022.03</v>
      </c>
      <c r="I255" s="29">
        <f t="shared" si="8"/>
        <v>128581.29</v>
      </c>
      <c r="J255" s="29">
        <f t="shared" si="7"/>
        <v>19287.193499999998</v>
      </c>
    </row>
    <row r="256" spans="1:10" x14ac:dyDescent="0.25">
      <c r="A256">
        <v>237</v>
      </c>
      <c r="B256" s="57">
        <v>7105000</v>
      </c>
      <c r="C256" s="58">
        <v>100689256</v>
      </c>
      <c r="D256" s="57" t="s">
        <v>252</v>
      </c>
      <c r="E256" s="67">
        <v>117313.74</v>
      </c>
      <c r="F256" s="67">
        <v>26510.880000000001</v>
      </c>
      <c r="G256" s="67">
        <v>4077.71</v>
      </c>
      <c r="H256" s="4">
        <v>2777.65</v>
      </c>
      <c r="I256" s="59">
        <f t="shared" si="8"/>
        <v>150679.97999999998</v>
      </c>
      <c r="J256" s="59">
        <f t="shared" si="7"/>
        <v>22601.996999999996</v>
      </c>
    </row>
    <row r="257" spans="1:10" x14ac:dyDescent="0.25">
      <c r="A257">
        <v>238</v>
      </c>
      <c r="B257" s="32">
        <v>7201000</v>
      </c>
      <c r="C257" s="31">
        <v>30425649</v>
      </c>
      <c r="D257" s="32" t="s">
        <v>222</v>
      </c>
      <c r="E257" s="67">
        <v>237441.51</v>
      </c>
      <c r="F257" s="67">
        <v>64924.02</v>
      </c>
      <c r="G257" s="67">
        <v>9531.0400000000009</v>
      </c>
      <c r="H257" s="4">
        <v>6802.36</v>
      </c>
      <c r="I257" s="29">
        <f t="shared" si="8"/>
        <v>318698.93</v>
      </c>
      <c r="J257" s="29">
        <f t="shared" si="7"/>
        <v>47804.839499999995</v>
      </c>
    </row>
    <row r="258" spans="1:10" x14ac:dyDescent="0.25">
      <c r="A258">
        <v>239</v>
      </c>
      <c r="B258" s="52">
        <v>7202000</v>
      </c>
      <c r="C258" s="51">
        <v>4938288</v>
      </c>
      <c r="D258" s="52" t="s">
        <v>223</v>
      </c>
      <c r="E258" s="53">
        <v>446826.33</v>
      </c>
      <c r="F258" s="53">
        <v>125935.74</v>
      </c>
      <c r="G258" s="53">
        <v>11355.29</v>
      </c>
      <c r="H258" s="53">
        <v>13194.84</v>
      </c>
      <c r="I258" s="54">
        <f t="shared" ref="I258:I280" si="9">SUM(E258:H258)</f>
        <v>597312.20000000007</v>
      </c>
      <c r="J258" s="54">
        <f t="shared" si="7"/>
        <v>89596.83</v>
      </c>
    </row>
    <row r="259" spans="1:10" x14ac:dyDescent="0.25">
      <c r="A259">
        <v>240</v>
      </c>
      <c r="B259" s="52">
        <v>7203000</v>
      </c>
      <c r="C259" s="51">
        <v>82585720</v>
      </c>
      <c r="D259" s="52" t="s">
        <v>224</v>
      </c>
      <c r="E259" s="53">
        <v>2107072.33</v>
      </c>
      <c r="F259" s="53">
        <v>539060.05000000005</v>
      </c>
      <c r="G259" s="53">
        <v>74140.649999999994</v>
      </c>
      <c r="H259" s="53">
        <v>56479.6</v>
      </c>
      <c r="I259" s="54">
        <f t="shared" si="9"/>
        <v>2776752.63</v>
      </c>
      <c r="J259" s="54">
        <f t="shared" si="7"/>
        <v>416512.89449999999</v>
      </c>
    </row>
    <row r="260" spans="1:10" x14ac:dyDescent="0.25">
      <c r="A260">
        <v>241</v>
      </c>
      <c r="B260" s="32">
        <v>7204000</v>
      </c>
      <c r="C260" s="31">
        <v>4938304</v>
      </c>
      <c r="D260" s="32" t="s">
        <v>225</v>
      </c>
      <c r="E260" s="67">
        <v>188313.79</v>
      </c>
      <c r="F260" s="67">
        <v>39514.6</v>
      </c>
      <c r="G260" s="67">
        <v>6099.59</v>
      </c>
      <c r="H260" s="4">
        <v>4140.1000000000004</v>
      </c>
      <c r="I260" s="29">
        <f t="shared" si="9"/>
        <v>238068.08000000002</v>
      </c>
      <c r="J260" s="29">
        <f t="shared" si="7"/>
        <v>35710.212</v>
      </c>
    </row>
    <row r="261" spans="1:10" x14ac:dyDescent="0.25">
      <c r="A261">
        <v>242</v>
      </c>
      <c r="B261" s="32">
        <v>7205000</v>
      </c>
      <c r="C261" s="31">
        <v>100003326</v>
      </c>
      <c r="D261" s="32" t="s">
        <v>226</v>
      </c>
      <c r="E261" s="67">
        <v>221237.51</v>
      </c>
      <c r="F261" s="67">
        <v>52440.94</v>
      </c>
      <c r="G261" s="67">
        <v>12125.26</v>
      </c>
      <c r="H261" s="4">
        <v>5494.45</v>
      </c>
      <c r="I261" s="29">
        <f t="shared" si="9"/>
        <v>291298.16000000003</v>
      </c>
      <c r="J261" s="29">
        <f t="shared" si="7"/>
        <v>43694.724000000002</v>
      </c>
    </row>
    <row r="262" spans="1:10" x14ac:dyDescent="0.25">
      <c r="A262">
        <v>243</v>
      </c>
      <c r="B262" s="32">
        <v>7206000</v>
      </c>
      <c r="C262" s="31">
        <v>10310795</v>
      </c>
      <c r="D262" s="32" t="s">
        <v>227</v>
      </c>
      <c r="E262" s="67">
        <v>359144.1</v>
      </c>
      <c r="F262" s="67">
        <v>101109.67</v>
      </c>
      <c r="G262" s="67">
        <v>10253.18</v>
      </c>
      <c r="H262" s="4">
        <v>10593.7</v>
      </c>
      <c r="I262" s="29">
        <f t="shared" si="9"/>
        <v>481100.64999999997</v>
      </c>
      <c r="J262" s="29">
        <f t="shared" si="7"/>
        <v>72165.097499999989</v>
      </c>
    </row>
    <row r="263" spans="1:10" x14ac:dyDescent="0.25">
      <c r="A263">
        <v>244</v>
      </c>
      <c r="B263" s="32">
        <v>7207000</v>
      </c>
      <c r="C263" s="31">
        <v>183873413</v>
      </c>
      <c r="D263" s="32" t="s">
        <v>228</v>
      </c>
      <c r="E263" s="67">
        <v>4182145.31</v>
      </c>
      <c r="F263" s="67">
        <v>1173268.29</v>
      </c>
      <c r="G263" s="67">
        <v>130034.48</v>
      </c>
      <c r="H263" s="4">
        <v>122928.21</v>
      </c>
      <c r="I263" s="29">
        <f t="shared" si="9"/>
        <v>5608376.29</v>
      </c>
      <c r="J263" s="29">
        <f t="shared" si="7"/>
        <v>841256.44349999994</v>
      </c>
    </row>
    <row r="264" spans="1:10" x14ac:dyDescent="0.25">
      <c r="A264">
        <v>245</v>
      </c>
      <c r="B264" s="32">
        <v>7208000</v>
      </c>
      <c r="C264" s="31">
        <v>100004258</v>
      </c>
      <c r="D264" s="32" t="s">
        <v>229</v>
      </c>
      <c r="E264" s="67">
        <v>195004.66</v>
      </c>
      <c r="F264" s="67">
        <v>46231.75</v>
      </c>
      <c r="G264" s="67">
        <v>5407.56</v>
      </c>
      <c r="H264" s="4">
        <v>4843.8900000000003</v>
      </c>
      <c r="I264" s="29">
        <f t="shared" si="9"/>
        <v>251487.86000000002</v>
      </c>
      <c r="J264" s="29">
        <f t="shared" si="7"/>
        <v>37723.179000000004</v>
      </c>
    </row>
    <row r="265" spans="1:10" x14ac:dyDescent="0.25">
      <c r="A265">
        <v>246</v>
      </c>
      <c r="B265" s="47">
        <v>7240700</v>
      </c>
      <c r="C265" s="38">
        <v>168488547</v>
      </c>
      <c r="D265" s="32" t="s">
        <v>272</v>
      </c>
      <c r="E265" s="67">
        <v>190892.38</v>
      </c>
      <c r="F265" s="67">
        <v>61786.14</v>
      </c>
      <c r="G265" s="68">
        <v>0</v>
      </c>
      <c r="H265" s="4">
        <v>0</v>
      </c>
      <c r="I265" s="29">
        <f t="shared" si="9"/>
        <v>252678.52000000002</v>
      </c>
      <c r="J265" s="29">
        <f t="shared" si="7"/>
        <v>37901.777999999998</v>
      </c>
    </row>
    <row r="266" spans="1:10" x14ac:dyDescent="0.25">
      <c r="A266">
        <v>247</v>
      </c>
      <c r="B266" s="47">
        <v>7242700</v>
      </c>
      <c r="C266" s="46">
        <v>118109695</v>
      </c>
      <c r="D266" s="32" t="s">
        <v>282</v>
      </c>
      <c r="E266" s="67">
        <v>9546.23</v>
      </c>
      <c r="F266" s="67">
        <v>2723.2</v>
      </c>
      <c r="G266" s="68">
        <v>0</v>
      </c>
      <c r="H266" s="4">
        <v>0</v>
      </c>
      <c r="I266" s="29">
        <f t="shared" si="9"/>
        <v>12269.43</v>
      </c>
      <c r="J266" s="29">
        <f t="shared" si="7"/>
        <v>1840.4145000000001</v>
      </c>
    </row>
    <row r="267" spans="1:10" x14ac:dyDescent="0.25">
      <c r="A267">
        <v>248</v>
      </c>
      <c r="B267" s="32">
        <v>7301000</v>
      </c>
      <c r="C267" s="31">
        <v>77390474</v>
      </c>
      <c r="D267" s="32" t="s">
        <v>230</v>
      </c>
      <c r="E267" s="67">
        <v>302283.40000000002</v>
      </c>
      <c r="F267" s="67">
        <v>63307.38</v>
      </c>
      <c r="G267" s="67">
        <v>13430.01</v>
      </c>
      <c r="H267" s="4">
        <v>6632.95</v>
      </c>
      <c r="I267" s="29">
        <f t="shared" si="9"/>
        <v>385653.74000000005</v>
      </c>
      <c r="J267" s="29">
        <f t="shared" si="7"/>
        <v>57848.061000000009</v>
      </c>
    </row>
    <row r="268" spans="1:10" x14ac:dyDescent="0.25">
      <c r="A268">
        <v>249</v>
      </c>
      <c r="B268" s="32">
        <v>7302000</v>
      </c>
      <c r="C268" s="31">
        <v>867638009</v>
      </c>
      <c r="D268" s="32" t="s">
        <v>231</v>
      </c>
      <c r="E268" s="67">
        <v>671043.46</v>
      </c>
      <c r="F268" s="67">
        <v>175740.7</v>
      </c>
      <c r="G268" s="67">
        <v>27646.97</v>
      </c>
      <c r="H268" s="4">
        <v>18413.009999999998</v>
      </c>
      <c r="I268" s="29">
        <f t="shared" si="9"/>
        <v>892844.1399999999</v>
      </c>
      <c r="J268" s="29">
        <f t="shared" si="7"/>
        <v>133926.62099999998</v>
      </c>
    </row>
    <row r="269" spans="1:10" ht="16.149999999999999" customHeight="1" x14ac:dyDescent="0.25">
      <c r="A269">
        <v>250</v>
      </c>
      <c r="B269" s="32">
        <v>7303000</v>
      </c>
      <c r="C269" s="31">
        <v>4938593</v>
      </c>
      <c r="D269" s="32" t="s">
        <v>232</v>
      </c>
      <c r="E269" s="67">
        <v>113623.66</v>
      </c>
      <c r="F269" s="67">
        <v>24004.11</v>
      </c>
      <c r="G269" s="67">
        <v>7344.67</v>
      </c>
      <c r="H269" s="4">
        <v>2515</v>
      </c>
      <c r="I269" s="29">
        <f t="shared" si="9"/>
        <v>147487.44000000003</v>
      </c>
      <c r="J269" s="29">
        <f t="shared" si="7"/>
        <v>22123.116000000005</v>
      </c>
    </row>
    <row r="270" spans="1:10" x14ac:dyDescent="0.25">
      <c r="A270">
        <v>251</v>
      </c>
      <c r="B270" s="32">
        <v>7304000</v>
      </c>
      <c r="C270" s="31">
        <v>620873224</v>
      </c>
      <c r="D270" s="32" t="s">
        <v>233</v>
      </c>
      <c r="E270" s="67">
        <v>161817.71</v>
      </c>
      <c r="F270" s="67">
        <v>42982.36</v>
      </c>
      <c r="G270" s="67">
        <v>10341.43</v>
      </c>
      <c r="H270" s="4">
        <v>4503.43</v>
      </c>
      <c r="I270" s="29">
        <f t="shared" si="9"/>
        <v>219644.93</v>
      </c>
      <c r="J270" s="29">
        <f t="shared" si="7"/>
        <v>32946.739499999996</v>
      </c>
    </row>
    <row r="271" spans="1:10" x14ac:dyDescent="0.25">
      <c r="A271">
        <v>252</v>
      </c>
      <c r="B271" s="32">
        <v>7307000</v>
      </c>
      <c r="C271" s="31">
        <v>932883804</v>
      </c>
      <c r="D271" s="32" t="s">
        <v>234</v>
      </c>
      <c r="E271" s="67">
        <v>308896.48</v>
      </c>
      <c r="F271" s="67">
        <v>67336.460000000006</v>
      </c>
      <c r="G271" s="67">
        <v>45765.69</v>
      </c>
      <c r="H271" s="4">
        <v>7055.07</v>
      </c>
      <c r="I271" s="29">
        <f t="shared" si="9"/>
        <v>429053.7</v>
      </c>
      <c r="J271" s="29">
        <f t="shared" si="7"/>
        <v>64358.055</v>
      </c>
    </row>
    <row r="272" spans="1:10" x14ac:dyDescent="0.25">
      <c r="A272">
        <v>253</v>
      </c>
      <c r="B272" s="32">
        <v>7309000</v>
      </c>
      <c r="C272" s="31">
        <v>100003748</v>
      </c>
      <c r="D272" s="32" t="s">
        <v>235</v>
      </c>
      <c r="E272" s="67">
        <v>183791.03</v>
      </c>
      <c r="F272" s="67">
        <v>42819.49</v>
      </c>
      <c r="G272" s="67">
        <v>25217.45</v>
      </c>
      <c r="H272" s="4">
        <v>4486.3599999999997</v>
      </c>
      <c r="I272" s="29">
        <f t="shared" si="9"/>
        <v>256314.33</v>
      </c>
      <c r="J272" s="29">
        <f t="shared" si="7"/>
        <v>38447.1495</v>
      </c>
    </row>
    <row r="273" spans="1:10" x14ac:dyDescent="0.25">
      <c r="A273">
        <v>254</v>
      </c>
      <c r="B273" s="32">
        <v>7310000</v>
      </c>
      <c r="C273" s="31">
        <v>4938957</v>
      </c>
      <c r="D273" s="32" t="s">
        <v>236</v>
      </c>
      <c r="E273" s="67">
        <v>177314.46</v>
      </c>
      <c r="F273" s="67">
        <v>39057.06</v>
      </c>
      <c r="G273" s="67">
        <v>6641.74</v>
      </c>
      <c r="H273" s="4">
        <v>4092.16</v>
      </c>
      <c r="I273" s="29">
        <f t="shared" si="9"/>
        <v>227105.41999999998</v>
      </c>
      <c r="J273" s="29">
        <f t="shared" si="7"/>
        <v>34065.812999999995</v>
      </c>
    </row>
    <row r="274" spans="1:10" x14ac:dyDescent="0.25">
      <c r="A274">
        <v>255</v>
      </c>
      <c r="B274" s="32">
        <v>7311000</v>
      </c>
      <c r="C274" s="31">
        <v>38875522</v>
      </c>
      <c r="D274" s="32" t="s">
        <v>283</v>
      </c>
      <c r="E274" s="67">
        <v>926067.36</v>
      </c>
      <c r="F274" s="67">
        <v>252205.6</v>
      </c>
      <c r="G274" s="67">
        <v>25023.040000000001</v>
      </c>
      <c r="H274" s="4">
        <v>26424.6</v>
      </c>
      <c r="I274" s="29">
        <f t="shared" si="9"/>
        <v>1229720.6000000001</v>
      </c>
      <c r="J274" s="29">
        <f t="shared" si="7"/>
        <v>184458.09</v>
      </c>
    </row>
    <row r="275" spans="1:10" x14ac:dyDescent="0.25">
      <c r="A275">
        <v>256</v>
      </c>
      <c r="B275" s="32">
        <v>7401000</v>
      </c>
      <c r="C275" s="31">
        <v>4939013</v>
      </c>
      <c r="D275" s="32" t="s">
        <v>237</v>
      </c>
      <c r="E275" s="67">
        <v>150457.28</v>
      </c>
      <c r="F275" s="67">
        <v>20848.91</v>
      </c>
      <c r="G275" s="67">
        <v>16292.89</v>
      </c>
      <c r="H275" s="4">
        <v>2184.4</v>
      </c>
      <c r="I275" s="29">
        <f t="shared" si="9"/>
        <v>189783.48</v>
      </c>
      <c r="J275" s="29">
        <f t="shared" si="7"/>
        <v>28467.522000000001</v>
      </c>
    </row>
    <row r="276" spans="1:10" x14ac:dyDescent="0.25">
      <c r="A276">
        <v>257</v>
      </c>
      <c r="B276" s="32">
        <v>7403000</v>
      </c>
      <c r="C276" s="31">
        <v>622354074</v>
      </c>
      <c r="D276" s="32" t="s">
        <v>238</v>
      </c>
      <c r="E276" s="67">
        <v>135935.96</v>
      </c>
      <c r="F276" s="67">
        <v>29320.82</v>
      </c>
      <c r="G276" s="67">
        <v>10566.2</v>
      </c>
      <c r="H276" s="4">
        <v>3072.06</v>
      </c>
      <c r="I276" s="29">
        <f t="shared" si="9"/>
        <v>178895.04</v>
      </c>
      <c r="J276" s="29">
        <f t="shared" si="7"/>
        <v>26834.256000000001</v>
      </c>
    </row>
    <row r="277" spans="1:10" x14ac:dyDescent="0.25">
      <c r="A277">
        <v>258</v>
      </c>
      <c r="B277" s="32">
        <v>7503000</v>
      </c>
      <c r="C277" s="31">
        <v>100002641</v>
      </c>
      <c r="D277" s="32" t="s">
        <v>239</v>
      </c>
      <c r="E277" s="67">
        <v>161874.6</v>
      </c>
      <c r="F277" s="67">
        <v>39602.81</v>
      </c>
      <c r="G277" s="67">
        <v>3815.55</v>
      </c>
      <c r="H277" s="4">
        <v>4149.3500000000004</v>
      </c>
      <c r="I277" s="29">
        <f t="shared" si="9"/>
        <v>209442.31</v>
      </c>
      <c r="J277" s="29">
        <f t="shared" ref="J277:J280" si="10">I277*15%</f>
        <v>31416.3465</v>
      </c>
    </row>
    <row r="278" spans="1:10" x14ac:dyDescent="0.25">
      <c r="A278">
        <v>259</v>
      </c>
      <c r="B278" s="32">
        <v>7504000</v>
      </c>
      <c r="C278" s="31">
        <v>4939088</v>
      </c>
      <c r="D278" s="32" t="s">
        <v>240</v>
      </c>
      <c r="E278" s="67">
        <v>461133.75</v>
      </c>
      <c r="F278" s="67">
        <v>117124.89</v>
      </c>
      <c r="G278" s="67">
        <v>16143.12</v>
      </c>
      <c r="H278" s="4">
        <v>12271.66</v>
      </c>
      <c r="I278" s="29">
        <f t="shared" si="9"/>
        <v>606673.42000000004</v>
      </c>
      <c r="J278" s="29">
        <f t="shared" si="10"/>
        <v>91001.013000000006</v>
      </c>
    </row>
    <row r="279" spans="1:10" x14ac:dyDescent="0.25">
      <c r="A279">
        <v>260</v>
      </c>
      <c r="B279" s="32">
        <v>7509000</v>
      </c>
      <c r="C279" s="31">
        <v>172820461</v>
      </c>
      <c r="D279" s="32" t="s">
        <v>241</v>
      </c>
      <c r="E279" s="67">
        <v>80282.19</v>
      </c>
      <c r="F279" s="67">
        <v>18789.71</v>
      </c>
      <c r="G279" s="67">
        <v>2183.0500000000002</v>
      </c>
      <c r="H279" s="4">
        <v>1968.67</v>
      </c>
      <c r="I279" s="29">
        <f t="shared" si="9"/>
        <v>103223.62</v>
      </c>
      <c r="J279" s="29">
        <f t="shared" si="10"/>
        <v>15483.542999999998</v>
      </c>
    </row>
    <row r="280" spans="1:10" x14ac:dyDescent="0.25">
      <c r="A280">
        <v>261</v>
      </c>
      <c r="B280" s="32">
        <v>7510000</v>
      </c>
      <c r="C280" s="31">
        <v>193210150</v>
      </c>
      <c r="D280" s="32" t="s">
        <v>242</v>
      </c>
      <c r="E280" s="67">
        <v>232502.75</v>
      </c>
      <c r="F280" s="67">
        <v>44235.31</v>
      </c>
      <c r="G280" s="67">
        <v>8707.91</v>
      </c>
      <c r="H280" s="4">
        <v>4634.6899999999996</v>
      </c>
      <c r="I280" s="29">
        <f t="shared" si="9"/>
        <v>290080.65999999997</v>
      </c>
      <c r="J280" s="29">
        <f t="shared" si="10"/>
        <v>43512.098999999995</v>
      </c>
    </row>
    <row r="281" spans="1:10" x14ac:dyDescent="0.25">
      <c r="E281" s="42">
        <f>SUM(E20:E280)</f>
        <v>108657178.98999994</v>
      </c>
      <c r="F281" s="42">
        <f>SUM(F20:F280)</f>
        <v>26548709.909999989</v>
      </c>
      <c r="G281" s="42">
        <f>SUM(G20:G280)</f>
        <v>5582029.9300000025</v>
      </c>
      <c r="H281" s="42">
        <f>SUM(H20:H280)</f>
        <v>2732044.96</v>
      </c>
      <c r="I281" s="49">
        <f>SUM(E281:G281)</f>
        <v>140787918.82999992</v>
      </c>
      <c r="J281" s="42">
        <f>SUM(J20:J280)</f>
        <v>21527911.999500021</v>
      </c>
    </row>
  </sheetData>
  <mergeCells count="5">
    <mergeCell ref="B1:J4"/>
    <mergeCell ref="B5:J5"/>
    <mergeCell ref="B6:J6"/>
    <mergeCell ref="B7:J7"/>
    <mergeCell ref="B8:J8"/>
  </mergeCells>
  <pageMargins left="0.2" right="0.2" top="0.75" bottom="0.75" header="0.3" footer="0.3"/>
  <pageSetup scale="81" fitToHeight="0" orientation="landscape" horizontalDpi="4294967295" verticalDpi="4294967295" r:id="rId1"/>
  <headerFooter>
    <oddFooter>&amp;C&amp;P&amp;R&amp;D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54EC-AD7A-4627-A5A4-104687CEB3C4}">
  <sheetPr>
    <pageSetUpPr fitToPage="1"/>
  </sheetPr>
  <dimension ref="A1:Q281"/>
  <sheetViews>
    <sheetView zoomScaleNormal="100" workbookViewId="0">
      <pane ySplit="19" topLeftCell="A256" activePane="bottomLeft" state="frozen"/>
      <selection pane="bottomLeft" activeCell="B9" sqref="B9"/>
    </sheetView>
  </sheetViews>
  <sheetFormatPr defaultRowHeight="15.75" x14ac:dyDescent="0.25"/>
  <cols>
    <col min="1" max="1" width="4.140625" customWidth="1"/>
    <col min="3" max="3" width="11" bestFit="1" customWidth="1"/>
    <col min="4" max="4" width="38.5703125" customWidth="1"/>
    <col min="5" max="6" width="17.7109375" style="2" customWidth="1"/>
    <col min="7" max="8" width="16.7109375" style="3" customWidth="1"/>
    <col min="9" max="9" width="17.7109375" customWidth="1"/>
    <col min="10" max="10" width="16.7109375" customWidth="1"/>
  </cols>
  <sheetData>
    <row r="1" spans="2:17" ht="15.6" customHeight="1" x14ac:dyDescent="0.25">
      <c r="B1" s="112"/>
      <c r="C1" s="112"/>
      <c r="D1" s="112"/>
      <c r="E1" s="112"/>
      <c r="F1" s="112"/>
      <c r="G1" s="112"/>
      <c r="H1" s="112"/>
      <c r="I1" s="112"/>
      <c r="J1" s="112"/>
    </row>
    <row r="2" spans="2:17" ht="15.6" customHeight="1" x14ac:dyDescent="0.25">
      <c r="B2" s="112"/>
      <c r="C2" s="112"/>
      <c r="D2" s="112"/>
      <c r="E2" s="112"/>
      <c r="F2" s="112"/>
      <c r="G2" s="112"/>
      <c r="H2" s="112"/>
      <c r="I2" s="112"/>
      <c r="J2" s="112"/>
    </row>
    <row r="3" spans="2:17" ht="15.6" customHeight="1" x14ac:dyDescent="0.25">
      <c r="B3" s="112"/>
      <c r="C3" s="112"/>
      <c r="D3" s="112"/>
      <c r="E3" s="112"/>
      <c r="F3" s="112"/>
      <c r="G3" s="112"/>
      <c r="H3" s="112"/>
      <c r="I3" s="112"/>
      <c r="J3" s="112"/>
    </row>
    <row r="4" spans="2:17" ht="15.6" customHeight="1" thickBot="1" x14ac:dyDescent="0.3">
      <c r="B4" s="113"/>
      <c r="C4" s="113"/>
      <c r="D4" s="113"/>
      <c r="E4" s="113"/>
      <c r="F4" s="113"/>
      <c r="G4" s="113"/>
      <c r="H4" s="113"/>
      <c r="I4" s="113"/>
      <c r="J4" s="113"/>
    </row>
    <row r="5" spans="2:17" x14ac:dyDescent="0.3">
      <c r="B5" s="114" t="s">
        <v>299</v>
      </c>
      <c r="C5" s="115"/>
      <c r="D5" s="115"/>
      <c r="E5" s="115"/>
      <c r="F5" s="115"/>
      <c r="G5" s="115"/>
      <c r="H5" s="115"/>
      <c r="I5" s="115"/>
      <c r="J5" s="116"/>
    </row>
    <row r="6" spans="2:17" x14ac:dyDescent="0.3">
      <c r="B6" s="117" t="s">
        <v>0</v>
      </c>
      <c r="C6" s="118"/>
      <c r="D6" s="118"/>
      <c r="E6" s="118"/>
      <c r="F6" s="118"/>
      <c r="G6" s="118"/>
      <c r="H6" s="118"/>
      <c r="I6" s="118"/>
      <c r="J6" s="119"/>
    </row>
    <row r="7" spans="2:17" x14ac:dyDescent="0.3">
      <c r="B7" s="117" t="s">
        <v>273</v>
      </c>
      <c r="C7" s="118"/>
      <c r="D7" s="118"/>
      <c r="E7" s="118"/>
      <c r="F7" s="118"/>
      <c r="G7" s="118"/>
      <c r="H7" s="118"/>
      <c r="I7" s="118"/>
      <c r="J7" s="119"/>
    </row>
    <row r="8" spans="2:17" ht="16.5" thickBot="1" x14ac:dyDescent="0.35">
      <c r="B8" s="120" t="s">
        <v>308</v>
      </c>
      <c r="C8" s="121"/>
      <c r="D8" s="121"/>
      <c r="E8" s="121"/>
      <c r="F8" s="121"/>
      <c r="G8" s="121"/>
      <c r="H8" s="121"/>
      <c r="I8" s="121"/>
      <c r="J8" s="122"/>
    </row>
    <row r="9" spans="2:17" x14ac:dyDescent="0.3">
      <c r="B9" s="23"/>
      <c r="C9" s="5"/>
      <c r="D9" s="5"/>
      <c r="E9" s="5"/>
      <c r="F9" s="5"/>
      <c r="G9" s="5"/>
      <c r="H9" s="5"/>
      <c r="I9" s="5"/>
      <c r="J9" s="6"/>
    </row>
    <row r="10" spans="2:17" x14ac:dyDescent="0.3">
      <c r="B10" s="24"/>
      <c r="C10" s="21" t="s">
        <v>266</v>
      </c>
      <c r="D10" s="21" t="s">
        <v>267</v>
      </c>
      <c r="E10" s="21" t="s">
        <v>263</v>
      </c>
      <c r="F10" s="21"/>
      <c r="G10" s="22" t="s">
        <v>264</v>
      </c>
      <c r="H10" s="22"/>
      <c r="J10" s="56" t="s">
        <v>293</v>
      </c>
      <c r="K10" s="65">
        <v>44659</v>
      </c>
      <c r="L10" s="66" t="s">
        <v>298</v>
      </c>
      <c r="M10" s="66"/>
      <c r="N10" s="66"/>
      <c r="O10" s="66"/>
      <c r="P10" s="66"/>
      <c r="Q10" s="66"/>
    </row>
    <row r="11" spans="2:17" x14ac:dyDescent="0.3">
      <c r="B11" s="24"/>
      <c r="E11" s="5"/>
      <c r="F11" s="5"/>
      <c r="G11" s="22" t="s">
        <v>265</v>
      </c>
      <c r="H11" s="22"/>
      <c r="J11" s="6"/>
    </row>
    <row r="12" spans="2:17" x14ac:dyDescent="0.3">
      <c r="B12" s="24"/>
      <c r="E12" s="5"/>
      <c r="F12" s="5"/>
      <c r="G12" s="22" t="s">
        <v>268</v>
      </c>
      <c r="H12" s="22"/>
      <c r="J12" s="6"/>
      <c r="K12" s="64"/>
    </row>
    <row r="13" spans="2:17" x14ac:dyDescent="0.3">
      <c r="B13" s="24"/>
      <c r="E13" s="5"/>
      <c r="F13" s="5"/>
      <c r="G13" s="22" t="s">
        <v>269</v>
      </c>
      <c r="H13" s="22"/>
      <c r="J13" s="6"/>
    </row>
    <row r="14" spans="2:17" x14ac:dyDescent="0.3">
      <c r="B14" s="24"/>
      <c r="E14" s="5"/>
      <c r="F14" s="5"/>
      <c r="G14" s="22"/>
      <c r="H14" s="22"/>
      <c r="J14" s="6"/>
    </row>
    <row r="15" spans="2:17" ht="16.5" thickBot="1" x14ac:dyDescent="0.35">
      <c r="B15" s="25"/>
      <c r="C15" s="5"/>
      <c r="D15" s="22"/>
      <c r="E15" s="44" t="s">
        <v>277</v>
      </c>
      <c r="F15" s="44" t="s">
        <v>287</v>
      </c>
      <c r="G15" s="44" t="s">
        <v>276</v>
      </c>
      <c r="H15" s="44" t="s">
        <v>290</v>
      </c>
      <c r="I15" s="5"/>
      <c r="J15" s="6"/>
    </row>
    <row r="16" spans="2:17" ht="15" x14ac:dyDescent="0.25">
      <c r="B16" s="7"/>
      <c r="C16" s="13"/>
      <c r="D16" s="14"/>
      <c r="E16" s="15" t="s">
        <v>300</v>
      </c>
      <c r="F16" s="15" t="s">
        <v>300</v>
      </c>
      <c r="G16" s="15" t="s">
        <v>300</v>
      </c>
      <c r="H16" s="15" t="s">
        <v>300</v>
      </c>
      <c r="I16" s="13"/>
      <c r="J16" s="61"/>
    </row>
    <row r="17" spans="1:10" ht="15" x14ac:dyDescent="0.25">
      <c r="B17" s="9"/>
      <c r="C17" s="16"/>
      <c r="D17" s="16"/>
      <c r="E17" s="17" t="s">
        <v>254</v>
      </c>
      <c r="F17" s="17" t="s">
        <v>254</v>
      </c>
      <c r="G17" s="17" t="s">
        <v>254</v>
      </c>
      <c r="H17" s="17" t="s">
        <v>254</v>
      </c>
      <c r="I17" s="18"/>
      <c r="J17" s="62" t="s">
        <v>2</v>
      </c>
    </row>
    <row r="18" spans="1:10" ht="15" x14ac:dyDescent="0.25">
      <c r="B18" s="16"/>
      <c r="C18" s="16"/>
      <c r="D18" s="16"/>
      <c r="E18" s="18" t="s">
        <v>291</v>
      </c>
      <c r="F18" s="18" t="s">
        <v>288</v>
      </c>
      <c r="G18" s="18" t="s">
        <v>292</v>
      </c>
      <c r="H18" s="18" t="s">
        <v>289</v>
      </c>
      <c r="I18" s="18"/>
      <c r="J18" s="63" t="s">
        <v>275</v>
      </c>
    </row>
    <row r="19" spans="1:10" thickBot="1" x14ac:dyDescent="0.3">
      <c r="B19" s="19" t="s">
        <v>3</v>
      </c>
      <c r="C19" s="19" t="s">
        <v>243</v>
      </c>
      <c r="D19" s="20" t="s">
        <v>4</v>
      </c>
      <c r="E19" s="20" t="s">
        <v>294</v>
      </c>
      <c r="F19" s="20" t="s">
        <v>295</v>
      </c>
      <c r="G19" s="20" t="s">
        <v>296</v>
      </c>
      <c r="H19" s="20" t="s">
        <v>297</v>
      </c>
      <c r="I19" s="20" t="s">
        <v>1</v>
      </c>
      <c r="J19" s="60" t="s">
        <v>5</v>
      </c>
    </row>
    <row r="20" spans="1:10" x14ac:dyDescent="0.25">
      <c r="A20">
        <v>1</v>
      </c>
      <c r="B20" s="26">
        <v>101000</v>
      </c>
      <c r="C20" s="27">
        <v>92924224</v>
      </c>
      <c r="D20" s="28" t="s">
        <v>6</v>
      </c>
      <c r="E20" s="67">
        <v>284947.71999999997</v>
      </c>
      <c r="F20" s="67">
        <v>62907.15</v>
      </c>
      <c r="G20" s="67">
        <v>11686.02</v>
      </c>
      <c r="H20" s="4">
        <v>6591.02</v>
      </c>
      <c r="I20" s="29">
        <f t="shared" ref="I20:I83" si="0">SUM(E20:H20)</f>
        <v>366131.91000000003</v>
      </c>
      <c r="J20" s="29">
        <f>I20*15%</f>
        <v>54919.786500000002</v>
      </c>
    </row>
    <row r="21" spans="1:10" x14ac:dyDescent="0.25">
      <c r="A21">
        <v>2</v>
      </c>
      <c r="B21" s="30">
        <v>104000</v>
      </c>
      <c r="C21" s="31">
        <v>71260921</v>
      </c>
      <c r="D21" s="32" t="s">
        <v>7</v>
      </c>
      <c r="E21" s="67">
        <v>394021.72</v>
      </c>
      <c r="F21" s="67">
        <v>95987.5</v>
      </c>
      <c r="G21" s="67">
        <v>20214.73</v>
      </c>
      <c r="H21" s="4">
        <v>10056.969999999999</v>
      </c>
      <c r="I21" s="29">
        <f t="shared" si="0"/>
        <v>520280.91999999993</v>
      </c>
      <c r="J21" s="29">
        <f t="shared" ref="J21:J84" si="1">I21*15%</f>
        <v>78042.137999999992</v>
      </c>
    </row>
    <row r="22" spans="1:10" x14ac:dyDescent="0.25">
      <c r="A22">
        <v>3</v>
      </c>
      <c r="B22" s="30">
        <v>201000</v>
      </c>
      <c r="C22" s="31">
        <v>4918223</v>
      </c>
      <c r="D22" s="32" t="s">
        <v>8</v>
      </c>
      <c r="E22" s="67">
        <v>401237.45</v>
      </c>
      <c r="F22" s="67">
        <v>90253.759999999995</v>
      </c>
      <c r="G22" s="67">
        <v>31279.08</v>
      </c>
      <c r="H22" s="4">
        <v>9456.2099999999991</v>
      </c>
      <c r="I22" s="29">
        <f t="shared" si="0"/>
        <v>532226.5</v>
      </c>
      <c r="J22" s="29">
        <f t="shared" si="1"/>
        <v>79833.974999999991</v>
      </c>
    </row>
    <row r="23" spans="1:10" x14ac:dyDescent="0.25">
      <c r="A23">
        <v>4</v>
      </c>
      <c r="B23" s="30">
        <v>203000</v>
      </c>
      <c r="C23" s="31">
        <v>100003037</v>
      </c>
      <c r="D23" s="32" t="s">
        <v>9</v>
      </c>
      <c r="E23" s="67">
        <v>419703.89</v>
      </c>
      <c r="F23" s="67">
        <v>89321.33</v>
      </c>
      <c r="G23" s="67">
        <v>24346.21</v>
      </c>
      <c r="H23" s="4">
        <v>9358.5300000000007</v>
      </c>
      <c r="I23" s="29">
        <f t="shared" si="0"/>
        <v>542729.96000000008</v>
      </c>
      <c r="J23" s="29">
        <f t="shared" si="1"/>
        <v>81409.494000000006</v>
      </c>
    </row>
    <row r="24" spans="1:10" x14ac:dyDescent="0.25">
      <c r="A24">
        <v>5</v>
      </c>
      <c r="B24" s="30">
        <v>302000</v>
      </c>
      <c r="C24" s="31">
        <v>4918280</v>
      </c>
      <c r="D24" s="32" t="s">
        <v>10</v>
      </c>
      <c r="E24" s="67">
        <v>171325.46</v>
      </c>
      <c r="F24" s="67">
        <v>41216.04</v>
      </c>
      <c r="G24" s="67">
        <v>8505.32</v>
      </c>
      <c r="H24" s="4">
        <v>4318.3599999999997</v>
      </c>
      <c r="I24" s="29">
        <f t="shared" si="0"/>
        <v>225365.18</v>
      </c>
      <c r="J24" s="29">
        <f t="shared" si="1"/>
        <v>33804.776999999995</v>
      </c>
    </row>
    <row r="25" spans="1:10" x14ac:dyDescent="0.25">
      <c r="A25">
        <v>6</v>
      </c>
      <c r="B25" s="30">
        <v>303000</v>
      </c>
      <c r="C25" s="31">
        <v>75648634</v>
      </c>
      <c r="D25" s="32" t="s">
        <v>11</v>
      </c>
      <c r="E25" s="67">
        <v>846024.57</v>
      </c>
      <c r="F25" s="67">
        <v>211388</v>
      </c>
      <c r="G25" s="67">
        <v>38302.57</v>
      </c>
      <c r="H25" s="4">
        <v>22147.96</v>
      </c>
      <c r="I25" s="29">
        <f t="shared" si="0"/>
        <v>1117863.0999999999</v>
      </c>
      <c r="J25" s="29">
        <f t="shared" si="1"/>
        <v>167679.46499999997</v>
      </c>
    </row>
    <row r="26" spans="1:10" x14ac:dyDescent="0.25">
      <c r="A26">
        <v>7</v>
      </c>
      <c r="B26" s="30">
        <v>304000</v>
      </c>
      <c r="C26" s="31">
        <v>100643501</v>
      </c>
      <c r="D26" s="32" t="s">
        <v>12</v>
      </c>
      <c r="E26" s="67">
        <v>122436.37</v>
      </c>
      <c r="F26" s="67">
        <v>24409.759999999998</v>
      </c>
      <c r="G26" s="67">
        <v>12525.03</v>
      </c>
      <c r="H26" s="4">
        <v>2557.5100000000002</v>
      </c>
      <c r="I26" s="29">
        <f t="shared" si="0"/>
        <v>161928.67000000001</v>
      </c>
      <c r="J26" s="29">
        <f t="shared" si="1"/>
        <v>24289.300500000001</v>
      </c>
    </row>
    <row r="27" spans="1:10" x14ac:dyDescent="0.25">
      <c r="A27">
        <v>8</v>
      </c>
      <c r="B27" s="30">
        <v>401000</v>
      </c>
      <c r="C27" s="31">
        <v>4918322</v>
      </c>
      <c r="D27" s="32" t="s">
        <v>13</v>
      </c>
      <c r="E27" s="67">
        <v>3135735.05</v>
      </c>
      <c r="F27" s="67">
        <v>916960.97</v>
      </c>
      <c r="G27" s="67">
        <v>89767.44</v>
      </c>
      <c r="H27" s="4">
        <v>96074.18</v>
      </c>
      <c r="I27" s="29">
        <f t="shared" si="0"/>
        <v>4238537.6399999997</v>
      </c>
      <c r="J27" s="29">
        <f t="shared" si="1"/>
        <v>635780.64599999995</v>
      </c>
    </row>
    <row r="28" spans="1:10" x14ac:dyDescent="0.25">
      <c r="A28">
        <v>9</v>
      </c>
      <c r="B28" s="30">
        <v>402000</v>
      </c>
      <c r="C28" s="31">
        <v>4918330</v>
      </c>
      <c r="D28" s="32" t="s">
        <v>14</v>
      </c>
      <c r="E28" s="67">
        <v>119379.09</v>
      </c>
      <c r="F28" s="67">
        <v>28145.79</v>
      </c>
      <c r="G28" s="67">
        <v>4760.96</v>
      </c>
      <c r="H28" s="4">
        <v>2948.95</v>
      </c>
      <c r="I28" s="29">
        <f t="shared" si="0"/>
        <v>155234.79</v>
      </c>
      <c r="J28" s="29">
        <f t="shared" si="1"/>
        <v>23285.218499999999</v>
      </c>
    </row>
    <row r="29" spans="1:10" x14ac:dyDescent="0.25">
      <c r="A29">
        <v>10</v>
      </c>
      <c r="B29" s="30">
        <v>403000</v>
      </c>
      <c r="C29" s="31">
        <v>4918348</v>
      </c>
      <c r="D29" s="32" t="s">
        <v>15</v>
      </c>
      <c r="E29" s="67">
        <v>326527.69</v>
      </c>
      <c r="F29" s="67">
        <v>84055.93</v>
      </c>
      <c r="G29" s="67">
        <v>8531.18</v>
      </c>
      <c r="H29" s="4">
        <v>8806.9</v>
      </c>
      <c r="I29" s="29">
        <f t="shared" si="0"/>
        <v>427921.7</v>
      </c>
      <c r="J29" s="29">
        <f t="shared" si="1"/>
        <v>64188.254999999997</v>
      </c>
    </row>
    <row r="30" spans="1:10" x14ac:dyDescent="0.25">
      <c r="A30">
        <v>11</v>
      </c>
      <c r="B30" s="30">
        <v>404000</v>
      </c>
      <c r="C30" s="31">
        <v>127031607</v>
      </c>
      <c r="D30" s="32" t="s">
        <v>16</v>
      </c>
      <c r="E30" s="67">
        <v>351070.02</v>
      </c>
      <c r="F30" s="67">
        <v>96074.07</v>
      </c>
      <c r="G30" s="67">
        <v>10486.59</v>
      </c>
      <c r="H30" s="4">
        <v>10066.08</v>
      </c>
      <c r="I30" s="29">
        <f t="shared" si="0"/>
        <v>467696.76000000007</v>
      </c>
      <c r="J30" s="29">
        <f t="shared" si="1"/>
        <v>70154.51400000001</v>
      </c>
    </row>
    <row r="31" spans="1:10" x14ac:dyDescent="0.25">
      <c r="A31">
        <v>12</v>
      </c>
      <c r="B31" s="30">
        <v>405000</v>
      </c>
      <c r="C31" s="31">
        <v>30416895</v>
      </c>
      <c r="D31" s="32" t="s">
        <v>17</v>
      </c>
      <c r="E31" s="67">
        <v>2948344.56</v>
      </c>
      <c r="F31" s="67">
        <v>791335.38</v>
      </c>
      <c r="G31" s="67">
        <v>96754.34</v>
      </c>
      <c r="H31" s="4">
        <v>82911.59</v>
      </c>
      <c r="I31" s="29">
        <f t="shared" si="0"/>
        <v>3919345.8699999996</v>
      </c>
      <c r="J31" s="29">
        <f t="shared" si="1"/>
        <v>587901.88049999997</v>
      </c>
    </row>
    <row r="32" spans="1:10" x14ac:dyDescent="0.25">
      <c r="A32">
        <v>13</v>
      </c>
      <c r="B32" s="30">
        <v>406000</v>
      </c>
      <c r="C32" s="31">
        <v>10324721</v>
      </c>
      <c r="D32" s="32" t="s">
        <v>18</v>
      </c>
      <c r="E32" s="67">
        <v>728444.59</v>
      </c>
      <c r="F32" s="67">
        <v>212949.67</v>
      </c>
      <c r="G32" s="67">
        <v>21100.95</v>
      </c>
      <c r="H32" s="4">
        <v>22311.62</v>
      </c>
      <c r="I32" s="29">
        <f t="shared" si="0"/>
        <v>984806.83</v>
      </c>
      <c r="J32" s="29">
        <f t="shared" si="1"/>
        <v>147721.0245</v>
      </c>
    </row>
    <row r="33" spans="1:10" x14ac:dyDescent="0.25">
      <c r="A33">
        <v>14</v>
      </c>
      <c r="B33" s="30">
        <v>407000</v>
      </c>
      <c r="C33" s="31">
        <v>128270246</v>
      </c>
      <c r="D33" s="32" t="s">
        <v>19</v>
      </c>
      <c r="E33" s="67">
        <v>380305.1</v>
      </c>
      <c r="F33" s="67">
        <v>108758.89</v>
      </c>
      <c r="G33" s="67">
        <v>14204.99</v>
      </c>
      <c r="H33" s="4">
        <v>11395.15</v>
      </c>
      <c r="I33" s="29">
        <f t="shared" si="0"/>
        <v>514664.13</v>
      </c>
      <c r="J33" s="29">
        <f t="shared" si="1"/>
        <v>77199.619500000001</v>
      </c>
    </row>
    <row r="34" spans="1:10" x14ac:dyDescent="0.25">
      <c r="A34">
        <v>15</v>
      </c>
      <c r="B34" s="30">
        <v>440700</v>
      </c>
      <c r="C34" s="31">
        <v>29972796</v>
      </c>
      <c r="D34" s="32" t="s">
        <v>20</v>
      </c>
      <c r="E34" s="67">
        <v>208017.38</v>
      </c>
      <c r="F34" s="67">
        <v>59728.69</v>
      </c>
      <c r="G34" s="67">
        <v>6412.65</v>
      </c>
      <c r="H34" s="4">
        <v>6258.03</v>
      </c>
      <c r="I34" s="29">
        <f t="shared" si="0"/>
        <v>280416.75000000006</v>
      </c>
      <c r="J34" s="29">
        <f t="shared" si="1"/>
        <v>42062.512500000004</v>
      </c>
    </row>
    <row r="35" spans="1:10" x14ac:dyDescent="0.25">
      <c r="A35">
        <v>16</v>
      </c>
      <c r="B35" s="30">
        <v>442700</v>
      </c>
      <c r="C35" s="31">
        <v>79387339</v>
      </c>
      <c r="D35" s="32" t="s">
        <v>278</v>
      </c>
      <c r="E35" s="67">
        <v>189483.86</v>
      </c>
      <c r="F35" s="67">
        <v>50975.57</v>
      </c>
      <c r="G35" s="67">
        <v>4374.55</v>
      </c>
      <c r="H35" s="4">
        <v>5340.95</v>
      </c>
      <c r="I35" s="29">
        <f t="shared" si="0"/>
        <v>250174.93</v>
      </c>
      <c r="J35" s="29">
        <f t="shared" si="1"/>
        <v>37526.239499999996</v>
      </c>
    </row>
    <row r="36" spans="1:10" ht="16.149999999999999" customHeight="1" x14ac:dyDescent="0.25">
      <c r="A36">
        <v>17</v>
      </c>
      <c r="B36" s="30">
        <v>444700</v>
      </c>
      <c r="C36" s="31">
        <v>80147244</v>
      </c>
      <c r="D36" s="32" t="s">
        <v>21</v>
      </c>
      <c r="E36" s="67">
        <v>540333.6</v>
      </c>
      <c r="F36" s="67">
        <v>140600.98000000001</v>
      </c>
      <c r="G36" s="68">
        <v>0</v>
      </c>
      <c r="H36" s="4">
        <v>0</v>
      </c>
      <c r="I36" s="29">
        <f t="shared" si="0"/>
        <v>680934.58</v>
      </c>
      <c r="J36" s="29">
        <f t="shared" si="1"/>
        <v>102140.18699999999</v>
      </c>
    </row>
    <row r="37" spans="1:10" x14ac:dyDescent="0.25">
      <c r="A37">
        <v>18</v>
      </c>
      <c r="B37" s="30">
        <v>445700</v>
      </c>
      <c r="C37" s="33">
        <v>29388043</v>
      </c>
      <c r="D37" s="45" t="s">
        <v>270</v>
      </c>
      <c r="E37" s="67">
        <v>13482.68</v>
      </c>
      <c r="F37" s="67">
        <v>2807.22</v>
      </c>
      <c r="G37" s="68">
        <v>0</v>
      </c>
      <c r="H37" s="4">
        <v>0</v>
      </c>
      <c r="I37" s="29">
        <f t="shared" si="0"/>
        <v>16289.9</v>
      </c>
      <c r="J37" s="29">
        <f t="shared" si="1"/>
        <v>2443.4849999999997</v>
      </c>
    </row>
    <row r="38" spans="1:10" x14ac:dyDescent="0.25">
      <c r="A38">
        <v>19</v>
      </c>
      <c r="B38" s="30">
        <v>501000</v>
      </c>
      <c r="C38" s="31">
        <v>4918363</v>
      </c>
      <c r="D38" s="32" t="s">
        <v>22</v>
      </c>
      <c r="E38" s="67">
        <v>122252.15</v>
      </c>
      <c r="F38" s="67">
        <v>24746.9</v>
      </c>
      <c r="G38" s="67">
        <v>5676.76</v>
      </c>
      <c r="H38" s="4">
        <v>2592.83</v>
      </c>
      <c r="I38" s="29">
        <f t="shared" si="0"/>
        <v>155268.63999999998</v>
      </c>
      <c r="J38" s="29">
        <f t="shared" si="1"/>
        <v>23290.295999999998</v>
      </c>
    </row>
    <row r="39" spans="1:10" x14ac:dyDescent="0.25">
      <c r="A39">
        <v>20</v>
      </c>
      <c r="B39" s="30">
        <v>502000</v>
      </c>
      <c r="C39" s="31">
        <v>947943304</v>
      </c>
      <c r="D39" s="32" t="s">
        <v>23</v>
      </c>
      <c r="E39" s="67">
        <v>211442.73</v>
      </c>
      <c r="F39" s="67">
        <v>57046.86</v>
      </c>
      <c r="G39" s="67">
        <v>5564.85</v>
      </c>
      <c r="H39" s="4">
        <v>5977.02</v>
      </c>
      <c r="I39" s="29">
        <f t="shared" si="0"/>
        <v>280031.46000000002</v>
      </c>
      <c r="J39" s="29">
        <f t="shared" si="1"/>
        <v>42004.719000000005</v>
      </c>
    </row>
    <row r="40" spans="1:10" x14ac:dyDescent="0.25">
      <c r="A40">
        <v>21</v>
      </c>
      <c r="B40" s="30">
        <v>503000</v>
      </c>
      <c r="C40" s="31">
        <v>10327880</v>
      </c>
      <c r="D40" s="32" t="s">
        <v>24</v>
      </c>
      <c r="E40" s="67">
        <v>589680.5</v>
      </c>
      <c r="F40" s="67">
        <v>147785.07</v>
      </c>
      <c r="G40" s="67">
        <v>39739.61</v>
      </c>
      <c r="H40" s="4">
        <v>15484.01</v>
      </c>
      <c r="I40" s="29">
        <f t="shared" si="0"/>
        <v>792689.19000000006</v>
      </c>
      <c r="J40" s="29">
        <f t="shared" si="1"/>
        <v>118903.37850000001</v>
      </c>
    </row>
    <row r="41" spans="1:10" x14ac:dyDescent="0.25">
      <c r="A41">
        <v>22</v>
      </c>
      <c r="B41" s="30">
        <v>504000</v>
      </c>
      <c r="C41" s="31">
        <v>100003706</v>
      </c>
      <c r="D41" s="32" t="s">
        <v>25</v>
      </c>
      <c r="E41" s="67">
        <v>97955.49</v>
      </c>
      <c r="F41" s="67">
        <v>20579.55</v>
      </c>
      <c r="G41" s="67">
        <v>8830.74</v>
      </c>
      <c r="H41" s="4">
        <v>2156.19</v>
      </c>
      <c r="I41" s="29">
        <f t="shared" si="0"/>
        <v>129521.97000000002</v>
      </c>
      <c r="J41" s="29">
        <f t="shared" si="1"/>
        <v>19428.2955</v>
      </c>
    </row>
    <row r="42" spans="1:10" x14ac:dyDescent="0.25">
      <c r="A42">
        <v>23</v>
      </c>
      <c r="B42" s="30">
        <v>505000</v>
      </c>
      <c r="C42" s="31">
        <v>4918413</v>
      </c>
      <c r="D42" s="32" t="s">
        <v>26</v>
      </c>
      <c r="E42" s="67">
        <v>181669.83</v>
      </c>
      <c r="F42" s="67">
        <v>42993.2</v>
      </c>
      <c r="G42" s="67">
        <v>6907.17</v>
      </c>
      <c r="H42" s="4">
        <v>4504.57</v>
      </c>
      <c r="I42" s="29">
        <f t="shared" si="0"/>
        <v>236074.77</v>
      </c>
      <c r="J42" s="29">
        <f t="shared" si="1"/>
        <v>35411.215499999998</v>
      </c>
    </row>
    <row r="43" spans="1:10" x14ac:dyDescent="0.25">
      <c r="A43">
        <v>24</v>
      </c>
      <c r="B43" s="30">
        <v>506000</v>
      </c>
      <c r="C43" s="31">
        <v>790873442</v>
      </c>
      <c r="D43" s="32" t="s">
        <v>27</v>
      </c>
      <c r="E43" s="67">
        <v>95933.71</v>
      </c>
      <c r="F43" s="67">
        <v>20639.560000000001</v>
      </c>
      <c r="G43" s="67">
        <v>3109.79</v>
      </c>
      <c r="H43" s="4">
        <v>2162.48</v>
      </c>
      <c r="I43" s="29">
        <f t="shared" si="0"/>
        <v>121845.54</v>
      </c>
      <c r="J43" s="29">
        <f t="shared" si="1"/>
        <v>18276.830999999998</v>
      </c>
    </row>
    <row r="44" spans="1:10" x14ac:dyDescent="0.25">
      <c r="A44">
        <v>25</v>
      </c>
      <c r="B44" s="30">
        <v>601000</v>
      </c>
      <c r="C44" s="31">
        <v>100687664</v>
      </c>
      <c r="D44" s="32" t="s">
        <v>28</v>
      </c>
      <c r="E44" s="67">
        <v>102233.93</v>
      </c>
      <c r="F44" s="67">
        <v>23669.68</v>
      </c>
      <c r="G44" s="67">
        <v>7322.12</v>
      </c>
      <c r="H44" s="4">
        <v>2479.96</v>
      </c>
      <c r="I44" s="29">
        <f t="shared" si="0"/>
        <v>135705.68999999997</v>
      </c>
      <c r="J44" s="29">
        <f t="shared" si="1"/>
        <v>20355.853499999994</v>
      </c>
    </row>
    <row r="45" spans="1:10" x14ac:dyDescent="0.25">
      <c r="A45">
        <v>26</v>
      </c>
      <c r="B45" s="30">
        <v>602000</v>
      </c>
      <c r="C45" s="31">
        <v>77392934</v>
      </c>
      <c r="D45" s="32" t="s">
        <v>29</v>
      </c>
      <c r="E45" s="67">
        <v>376577.04</v>
      </c>
      <c r="F45" s="67">
        <v>92105.07</v>
      </c>
      <c r="G45" s="67">
        <v>34266.89</v>
      </c>
      <c r="H45" s="4">
        <v>9650.15</v>
      </c>
      <c r="I45" s="29">
        <f t="shared" si="0"/>
        <v>512599.15</v>
      </c>
      <c r="J45" s="29">
        <f t="shared" si="1"/>
        <v>76889.872499999998</v>
      </c>
    </row>
    <row r="46" spans="1:10" x14ac:dyDescent="0.25">
      <c r="A46">
        <v>27</v>
      </c>
      <c r="B46" s="30">
        <v>701000</v>
      </c>
      <c r="C46" s="31">
        <v>786229732</v>
      </c>
      <c r="D46" s="32" t="s">
        <v>30</v>
      </c>
      <c r="E46" s="67">
        <v>145763.96</v>
      </c>
      <c r="F46" s="67">
        <v>26748.06</v>
      </c>
      <c r="G46" s="67">
        <v>13254.71</v>
      </c>
      <c r="H46" s="4">
        <v>2802.5</v>
      </c>
      <c r="I46" s="29">
        <f t="shared" si="0"/>
        <v>188569.22999999998</v>
      </c>
      <c r="J46" s="29">
        <f t="shared" si="1"/>
        <v>28285.384499999996</v>
      </c>
    </row>
    <row r="47" spans="1:10" x14ac:dyDescent="0.25">
      <c r="A47">
        <v>28</v>
      </c>
      <c r="B47" s="30">
        <v>801000</v>
      </c>
      <c r="C47" s="31">
        <v>789227642</v>
      </c>
      <c r="D47" s="32" t="s">
        <v>31</v>
      </c>
      <c r="E47" s="67">
        <v>383512.28</v>
      </c>
      <c r="F47" s="67">
        <v>98310.42</v>
      </c>
      <c r="G47" s="67">
        <v>22661.39</v>
      </c>
      <c r="H47" s="4">
        <v>10300.370000000001</v>
      </c>
      <c r="I47" s="29">
        <f t="shared" si="0"/>
        <v>514784.46</v>
      </c>
      <c r="J47" s="29">
        <f t="shared" si="1"/>
        <v>77217.668999999994</v>
      </c>
    </row>
    <row r="48" spans="1:10" x14ac:dyDescent="0.25">
      <c r="A48">
        <v>29</v>
      </c>
      <c r="B48" s="50">
        <v>802000</v>
      </c>
      <c r="C48" s="51">
        <v>133061283</v>
      </c>
      <c r="D48" s="52" t="s">
        <v>32</v>
      </c>
      <c r="E48" s="53">
        <v>154265.29</v>
      </c>
      <c r="F48" s="53">
        <v>34357.32</v>
      </c>
      <c r="G48" s="53">
        <v>8563.19</v>
      </c>
      <c r="H48" s="53">
        <v>3599.76</v>
      </c>
      <c r="I48" s="54">
        <f t="shared" si="0"/>
        <v>200785.56000000003</v>
      </c>
      <c r="J48" s="54">
        <f t="shared" si="1"/>
        <v>30117.834000000003</v>
      </c>
    </row>
    <row r="49" spans="1:10" x14ac:dyDescent="0.25">
      <c r="A49">
        <v>30</v>
      </c>
      <c r="B49" s="30">
        <v>803000</v>
      </c>
      <c r="C49" s="31">
        <v>4918470</v>
      </c>
      <c r="D49" s="32" t="s">
        <v>33</v>
      </c>
      <c r="E49" s="67">
        <v>292095.46000000002</v>
      </c>
      <c r="F49" s="67">
        <v>71439.259999999995</v>
      </c>
      <c r="G49" s="67">
        <v>15123.38</v>
      </c>
      <c r="H49" s="4">
        <v>7484.98</v>
      </c>
      <c r="I49" s="29">
        <f t="shared" si="0"/>
        <v>386143.08</v>
      </c>
      <c r="J49" s="29">
        <f t="shared" si="1"/>
        <v>57921.462</v>
      </c>
    </row>
    <row r="50" spans="1:10" x14ac:dyDescent="0.25">
      <c r="A50">
        <v>31</v>
      </c>
      <c r="B50" s="30">
        <v>901000</v>
      </c>
      <c r="C50" s="31">
        <v>40618985</v>
      </c>
      <c r="D50" s="32" t="s">
        <v>34</v>
      </c>
      <c r="E50" s="67">
        <v>125376.78</v>
      </c>
      <c r="F50" s="67">
        <v>23934.43</v>
      </c>
      <c r="G50" s="67">
        <v>6194.96</v>
      </c>
      <c r="H50" s="4">
        <v>2507.6799999999998</v>
      </c>
      <c r="I50" s="29">
        <f t="shared" si="0"/>
        <v>158013.84999999998</v>
      </c>
      <c r="J50" s="29">
        <f t="shared" si="1"/>
        <v>23702.077499999996</v>
      </c>
    </row>
    <row r="51" spans="1:10" x14ac:dyDescent="0.25">
      <c r="A51">
        <v>32</v>
      </c>
      <c r="B51" s="30">
        <v>903000</v>
      </c>
      <c r="C51" s="31">
        <v>98570922</v>
      </c>
      <c r="D51" s="32" t="s">
        <v>35</v>
      </c>
      <c r="E51" s="67">
        <v>301354.01</v>
      </c>
      <c r="F51" s="67">
        <v>63206.9</v>
      </c>
      <c r="G51" s="67">
        <v>38044.199999999997</v>
      </c>
      <c r="H51" s="4">
        <v>6622.38</v>
      </c>
      <c r="I51" s="29">
        <f t="shared" si="0"/>
        <v>409227.49000000005</v>
      </c>
      <c r="J51" s="29">
        <f t="shared" si="1"/>
        <v>61384.123500000002</v>
      </c>
    </row>
    <row r="52" spans="1:10" x14ac:dyDescent="0.25">
      <c r="A52">
        <v>33</v>
      </c>
      <c r="B52" s="32">
        <v>1002000</v>
      </c>
      <c r="C52" s="31">
        <v>100002310</v>
      </c>
      <c r="D52" s="32" t="s">
        <v>36</v>
      </c>
      <c r="E52" s="67">
        <v>449227.19</v>
      </c>
      <c r="F52" s="67">
        <v>97977.09</v>
      </c>
      <c r="G52" s="67">
        <v>30082.89</v>
      </c>
      <c r="H52" s="4">
        <v>10265.43</v>
      </c>
      <c r="I52" s="29">
        <f t="shared" si="0"/>
        <v>587552.60000000009</v>
      </c>
      <c r="J52" s="29">
        <f t="shared" si="1"/>
        <v>88132.890000000014</v>
      </c>
    </row>
    <row r="53" spans="1:10" x14ac:dyDescent="0.25">
      <c r="A53">
        <v>34</v>
      </c>
      <c r="B53" s="32">
        <v>1003000</v>
      </c>
      <c r="C53" s="31">
        <v>100003003</v>
      </c>
      <c r="D53" s="32" t="s">
        <v>37</v>
      </c>
      <c r="E53" s="67">
        <v>189744.16</v>
      </c>
      <c r="F53" s="67">
        <v>38997.949999999997</v>
      </c>
      <c r="G53" s="67">
        <v>8355.75</v>
      </c>
      <c r="H53" s="4">
        <v>4085.95</v>
      </c>
      <c r="I53" s="29">
        <f t="shared" si="0"/>
        <v>241183.81</v>
      </c>
      <c r="J53" s="29">
        <f t="shared" si="1"/>
        <v>36177.571499999998</v>
      </c>
    </row>
    <row r="54" spans="1:10" x14ac:dyDescent="0.25">
      <c r="A54">
        <v>35</v>
      </c>
      <c r="B54" s="32">
        <v>1101000</v>
      </c>
      <c r="C54" s="31">
        <v>127972008</v>
      </c>
      <c r="D54" s="32" t="s">
        <v>38</v>
      </c>
      <c r="E54" s="67">
        <v>252928.04</v>
      </c>
      <c r="F54" s="67">
        <v>43702.559999999998</v>
      </c>
      <c r="G54" s="67">
        <v>28713</v>
      </c>
      <c r="H54" s="4">
        <v>4578.8900000000003</v>
      </c>
      <c r="I54" s="29">
        <f t="shared" si="0"/>
        <v>329922.49</v>
      </c>
      <c r="J54" s="29">
        <f t="shared" si="1"/>
        <v>49488.373499999994</v>
      </c>
    </row>
    <row r="55" spans="1:10" x14ac:dyDescent="0.25">
      <c r="A55">
        <v>36</v>
      </c>
      <c r="B55" s="32">
        <v>1104000</v>
      </c>
      <c r="C55" s="31">
        <v>4918579</v>
      </c>
      <c r="D55" s="32" t="s">
        <v>39</v>
      </c>
      <c r="E55" s="67">
        <v>188444.98</v>
      </c>
      <c r="F55" s="67">
        <v>41915.800000000003</v>
      </c>
      <c r="G55" s="67">
        <v>12560.52</v>
      </c>
      <c r="H55" s="4">
        <v>4391.68</v>
      </c>
      <c r="I55" s="29">
        <f t="shared" si="0"/>
        <v>247312.98</v>
      </c>
      <c r="J55" s="29">
        <f t="shared" si="1"/>
        <v>37096.947</v>
      </c>
    </row>
    <row r="56" spans="1:10" x14ac:dyDescent="0.25">
      <c r="A56">
        <v>37</v>
      </c>
      <c r="B56" s="32">
        <v>1106000</v>
      </c>
      <c r="C56" s="31">
        <v>100003888</v>
      </c>
      <c r="D56" s="32" t="s">
        <v>40</v>
      </c>
      <c r="E56" s="67">
        <v>159036.06</v>
      </c>
      <c r="F56" s="67">
        <v>29992.75</v>
      </c>
      <c r="G56" s="67">
        <v>6603.5</v>
      </c>
      <c r="H56" s="4">
        <v>3142.45</v>
      </c>
      <c r="I56" s="29">
        <f t="shared" si="0"/>
        <v>198774.76</v>
      </c>
      <c r="J56" s="29">
        <f t="shared" si="1"/>
        <v>29816.214</v>
      </c>
    </row>
    <row r="57" spans="1:10" x14ac:dyDescent="0.25">
      <c r="A57">
        <v>38</v>
      </c>
      <c r="B57" s="32">
        <v>1201000</v>
      </c>
      <c r="C57" s="31">
        <v>100686518</v>
      </c>
      <c r="D57" s="32" t="s">
        <v>41</v>
      </c>
      <c r="E57" s="67">
        <v>110923.97</v>
      </c>
      <c r="F57" s="67">
        <v>21819.83</v>
      </c>
      <c r="G57" s="67">
        <v>6625.38</v>
      </c>
      <c r="H57" s="4">
        <v>2286.15</v>
      </c>
      <c r="I57" s="29">
        <f t="shared" si="0"/>
        <v>141655.32999999999</v>
      </c>
      <c r="J57" s="29">
        <f t="shared" si="1"/>
        <v>21248.299499999997</v>
      </c>
    </row>
    <row r="58" spans="1:10" x14ac:dyDescent="0.25">
      <c r="A58">
        <v>39</v>
      </c>
      <c r="B58" s="32">
        <v>1202000</v>
      </c>
      <c r="C58" s="31">
        <v>127841302</v>
      </c>
      <c r="D58" s="32" t="s">
        <v>42</v>
      </c>
      <c r="E58" s="67">
        <v>346770.07</v>
      </c>
      <c r="F58" s="67">
        <v>82594.22</v>
      </c>
      <c r="G58" s="67">
        <v>16448.59</v>
      </c>
      <c r="H58" s="4">
        <v>8653.7099999999991</v>
      </c>
      <c r="I58" s="29">
        <f t="shared" si="0"/>
        <v>454466.59000000008</v>
      </c>
      <c r="J58" s="29">
        <f t="shared" si="1"/>
        <v>68169.988500000007</v>
      </c>
    </row>
    <row r="59" spans="1:10" x14ac:dyDescent="0.25">
      <c r="A59">
        <v>40</v>
      </c>
      <c r="B59" s="32">
        <v>1203000</v>
      </c>
      <c r="C59" s="31">
        <v>4918603</v>
      </c>
      <c r="D59" s="32" t="s">
        <v>43</v>
      </c>
      <c r="E59" s="67">
        <v>155653.35</v>
      </c>
      <c r="F59" s="67">
        <v>39123.040000000001</v>
      </c>
      <c r="G59" s="67">
        <v>7219.19</v>
      </c>
      <c r="H59" s="4">
        <v>4099.07</v>
      </c>
      <c r="I59" s="29">
        <f t="shared" si="0"/>
        <v>206094.65000000002</v>
      </c>
      <c r="J59" s="29">
        <f t="shared" si="1"/>
        <v>30914.197500000002</v>
      </c>
    </row>
    <row r="60" spans="1:10" x14ac:dyDescent="0.25">
      <c r="A60">
        <v>41</v>
      </c>
      <c r="B60" s="32">
        <v>1204000</v>
      </c>
      <c r="C60" s="31">
        <v>159348739</v>
      </c>
      <c r="D60" s="32" t="s">
        <v>247</v>
      </c>
      <c r="E60" s="67">
        <v>101044.48</v>
      </c>
      <c r="F60" s="67">
        <v>24335.279999999999</v>
      </c>
      <c r="G60" s="67">
        <v>2214.0100000000002</v>
      </c>
      <c r="H60" s="4">
        <v>2549.6999999999998</v>
      </c>
      <c r="I60" s="29">
        <f t="shared" si="0"/>
        <v>130143.46999999999</v>
      </c>
      <c r="J60" s="29">
        <f t="shared" si="1"/>
        <v>19521.520499999999</v>
      </c>
    </row>
    <row r="61" spans="1:10" x14ac:dyDescent="0.25">
      <c r="A61">
        <v>42</v>
      </c>
      <c r="B61" s="32">
        <v>1304000</v>
      </c>
      <c r="C61" s="31">
        <v>4918645</v>
      </c>
      <c r="D61" s="32" t="s">
        <v>44</v>
      </c>
      <c r="E61" s="67">
        <v>110119.16</v>
      </c>
      <c r="F61" s="67">
        <v>29169.33</v>
      </c>
      <c r="G61" s="67">
        <v>4829.9799999999996</v>
      </c>
      <c r="H61" s="4">
        <v>3056.18</v>
      </c>
      <c r="I61" s="29">
        <f t="shared" si="0"/>
        <v>147174.65</v>
      </c>
      <c r="J61" s="29">
        <f t="shared" si="1"/>
        <v>22076.197499999998</v>
      </c>
    </row>
    <row r="62" spans="1:10" x14ac:dyDescent="0.25">
      <c r="A62">
        <v>43</v>
      </c>
      <c r="B62" s="32">
        <v>1305000</v>
      </c>
      <c r="C62" s="31">
        <v>25928537</v>
      </c>
      <c r="D62" s="32" t="s">
        <v>45</v>
      </c>
      <c r="E62" s="67">
        <v>199366.12</v>
      </c>
      <c r="F62" s="67">
        <v>39103.71</v>
      </c>
      <c r="G62" s="67">
        <v>16951.88</v>
      </c>
      <c r="H62" s="4">
        <v>4097.04</v>
      </c>
      <c r="I62" s="29">
        <f t="shared" si="0"/>
        <v>259518.75</v>
      </c>
      <c r="J62" s="29">
        <f t="shared" si="1"/>
        <v>38927.8125</v>
      </c>
    </row>
    <row r="63" spans="1:10" x14ac:dyDescent="0.25">
      <c r="A63">
        <v>44</v>
      </c>
      <c r="B63" s="32">
        <v>1402000</v>
      </c>
      <c r="C63" s="31">
        <v>20600508</v>
      </c>
      <c r="D63" s="32" t="s">
        <v>46</v>
      </c>
      <c r="E63" s="67">
        <v>672507.79</v>
      </c>
      <c r="F63" s="67">
        <v>158734.34</v>
      </c>
      <c r="G63" s="67">
        <v>60603.02</v>
      </c>
      <c r="H63" s="4">
        <v>16631.14</v>
      </c>
      <c r="I63" s="29">
        <f t="shared" si="0"/>
        <v>908476.29</v>
      </c>
      <c r="J63" s="29">
        <f t="shared" si="1"/>
        <v>136271.44349999999</v>
      </c>
    </row>
    <row r="64" spans="1:10" x14ac:dyDescent="0.25">
      <c r="A64">
        <v>45</v>
      </c>
      <c r="B64" s="52">
        <v>1408000</v>
      </c>
      <c r="C64" s="51">
        <v>100643717</v>
      </c>
      <c r="D64" s="52" t="s">
        <v>47</v>
      </c>
      <c r="E64" s="53">
        <v>239692.9</v>
      </c>
      <c r="F64" s="53">
        <v>56897.71</v>
      </c>
      <c r="G64" s="53">
        <v>22731.8</v>
      </c>
      <c r="H64" s="53">
        <v>5961.4</v>
      </c>
      <c r="I64" s="54">
        <f t="shared" si="0"/>
        <v>325283.81</v>
      </c>
      <c r="J64" s="54">
        <f t="shared" si="1"/>
        <v>48792.571499999998</v>
      </c>
    </row>
    <row r="65" spans="1:10" x14ac:dyDescent="0.25">
      <c r="A65">
        <v>46</v>
      </c>
      <c r="B65" s="32">
        <v>1503000</v>
      </c>
      <c r="C65" s="31">
        <v>100003631</v>
      </c>
      <c r="D65" s="32" t="s">
        <v>48</v>
      </c>
      <c r="E65" s="67">
        <v>103944.02</v>
      </c>
      <c r="F65" s="67">
        <v>25004.5</v>
      </c>
      <c r="G65" s="67">
        <v>2831.13</v>
      </c>
      <c r="H65" s="4">
        <v>2619.8200000000002</v>
      </c>
      <c r="I65" s="29">
        <f t="shared" si="0"/>
        <v>134399.47</v>
      </c>
      <c r="J65" s="29">
        <f t="shared" si="1"/>
        <v>20159.9205</v>
      </c>
    </row>
    <row r="66" spans="1:10" x14ac:dyDescent="0.25">
      <c r="A66">
        <v>47</v>
      </c>
      <c r="B66" s="32">
        <v>1505000</v>
      </c>
      <c r="C66" s="31">
        <v>4929188</v>
      </c>
      <c r="D66" s="32" t="s">
        <v>49</v>
      </c>
      <c r="E66" s="67">
        <v>101555.68</v>
      </c>
      <c r="F66" s="67">
        <v>22685.91</v>
      </c>
      <c r="G66" s="67">
        <v>3819.78</v>
      </c>
      <c r="H66" s="4">
        <v>2376.89</v>
      </c>
      <c r="I66" s="29">
        <f t="shared" si="0"/>
        <v>130438.26</v>
      </c>
      <c r="J66" s="29">
        <f t="shared" si="1"/>
        <v>19565.738999999998</v>
      </c>
    </row>
    <row r="67" spans="1:10" x14ac:dyDescent="0.25">
      <c r="A67">
        <v>48</v>
      </c>
      <c r="B67" s="32">
        <v>1507000</v>
      </c>
      <c r="C67" s="31">
        <v>100004001</v>
      </c>
      <c r="D67" s="32" t="s">
        <v>50</v>
      </c>
      <c r="E67" s="67">
        <v>624560.99</v>
      </c>
      <c r="F67" s="67">
        <v>141951.35</v>
      </c>
      <c r="G67" s="67">
        <v>38201.21</v>
      </c>
      <c r="H67" s="4">
        <v>14872.78</v>
      </c>
      <c r="I67" s="29">
        <f t="shared" si="0"/>
        <v>819586.33</v>
      </c>
      <c r="J67" s="29">
        <f t="shared" si="1"/>
        <v>122937.94949999999</v>
      </c>
    </row>
    <row r="68" spans="1:10" x14ac:dyDescent="0.25">
      <c r="A68">
        <v>49</v>
      </c>
      <c r="B68" s="32">
        <v>1601000</v>
      </c>
      <c r="C68" s="31">
        <v>159348424</v>
      </c>
      <c r="D68" s="32" t="s">
        <v>51</v>
      </c>
      <c r="E68" s="67">
        <v>130764.43</v>
      </c>
      <c r="F68" s="67">
        <v>31258.880000000001</v>
      </c>
      <c r="G68" s="67">
        <v>7833.89</v>
      </c>
      <c r="H68" s="4">
        <v>3275.12</v>
      </c>
      <c r="I68" s="29">
        <f t="shared" si="0"/>
        <v>173132.32</v>
      </c>
      <c r="J68" s="29">
        <f t="shared" si="1"/>
        <v>25969.848000000002</v>
      </c>
    </row>
    <row r="69" spans="1:10" x14ac:dyDescent="0.25">
      <c r="A69">
        <v>50</v>
      </c>
      <c r="B69" s="32">
        <v>1602000</v>
      </c>
      <c r="C69" s="31">
        <v>100642966</v>
      </c>
      <c r="D69" s="32" t="s">
        <v>279</v>
      </c>
      <c r="E69" s="67">
        <v>389685.4</v>
      </c>
      <c r="F69" s="67">
        <v>92613.37</v>
      </c>
      <c r="G69" s="67">
        <v>13688.21</v>
      </c>
      <c r="H69" s="4">
        <v>9703.4699999999993</v>
      </c>
      <c r="I69" s="29">
        <f t="shared" si="0"/>
        <v>505690.45</v>
      </c>
      <c r="J69" s="29">
        <f t="shared" si="1"/>
        <v>75853.567500000005</v>
      </c>
    </row>
    <row r="70" spans="1:10" x14ac:dyDescent="0.25">
      <c r="A70">
        <v>51</v>
      </c>
      <c r="B70" s="32">
        <v>1603000</v>
      </c>
      <c r="C70" s="31">
        <v>938696622</v>
      </c>
      <c r="D70" s="32" t="s">
        <v>52</v>
      </c>
      <c r="E70" s="67">
        <v>481028.03</v>
      </c>
      <c r="F70" s="67">
        <v>136692.99</v>
      </c>
      <c r="G70" s="67">
        <v>14943.68</v>
      </c>
      <c r="H70" s="4">
        <v>14321.92</v>
      </c>
      <c r="I70" s="29">
        <f t="shared" si="0"/>
        <v>646986.62000000011</v>
      </c>
      <c r="J70" s="29">
        <f t="shared" si="1"/>
        <v>97047.993000000017</v>
      </c>
    </row>
    <row r="71" spans="1:10" x14ac:dyDescent="0.25">
      <c r="A71">
        <v>52</v>
      </c>
      <c r="B71" s="32">
        <v>1605000</v>
      </c>
      <c r="C71" s="31">
        <v>183870534</v>
      </c>
      <c r="D71" s="32" t="s">
        <v>53</v>
      </c>
      <c r="E71" s="67">
        <v>189202.52</v>
      </c>
      <c r="F71" s="67">
        <v>38325.29</v>
      </c>
      <c r="G71" s="67">
        <v>12318.4</v>
      </c>
      <c r="H71" s="4">
        <v>4015.49</v>
      </c>
      <c r="I71" s="29">
        <f t="shared" si="0"/>
        <v>243861.69999999998</v>
      </c>
      <c r="J71" s="29">
        <f t="shared" si="1"/>
        <v>36579.254999999997</v>
      </c>
    </row>
    <row r="72" spans="1:10" x14ac:dyDescent="0.25">
      <c r="A72">
        <v>53</v>
      </c>
      <c r="B72" s="32">
        <v>1608000</v>
      </c>
      <c r="C72" s="31">
        <v>41595997</v>
      </c>
      <c r="D72" s="32" t="s">
        <v>54</v>
      </c>
      <c r="E72" s="67">
        <v>1408974.74</v>
      </c>
      <c r="F72" s="67">
        <v>380364.65</v>
      </c>
      <c r="G72" s="67">
        <v>54850.04</v>
      </c>
      <c r="H72" s="4">
        <v>39852.07</v>
      </c>
      <c r="I72" s="29">
        <f t="shared" si="0"/>
        <v>1884041.5000000002</v>
      </c>
      <c r="J72" s="29">
        <f t="shared" si="1"/>
        <v>282606.22500000003</v>
      </c>
    </row>
    <row r="73" spans="1:10" x14ac:dyDescent="0.25">
      <c r="A73">
        <v>54</v>
      </c>
      <c r="B73" s="32">
        <v>1611000</v>
      </c>
      <c r="C73" s="31">
        <v>4932414</v>
      </c>
      <c r="D73" s="32" t="s">
        <v>55</v>
      </c>
      <c r="E73" s="67">
        <v>710922.63</v>
      </c>
      <c r="F73" s="67">
        <v>191249.94</v>
      </c>
      <c r="G73" s="67">
        <v>24347.55</v>
      </c>
      <c r="H73" s="4">
        <v>20037.95</v>
      </c>
      <c r="I73" s="29">
        <f t="shared" si="0"/>
        <v>946558.07000000007</v>
      </c>
      <c r="J73" s="29">
        <f t="shared" si="1"/>
        <v>141983.71050000002</v>
      </c>
    </row>
    <row r="74" spans="1:10" x14ac:dyDescent="0.25">
      <c r="A74">
        <v>55</v>
      </c>
      <c r="B74" s="32">
        <v>1612000</v>
      </c>
      <c r="C74" s="31">
        <v>100643741</v>
      </c>
      <c r="D74" s="32" t="s">
        <v>56</v>
      </c>
      <c r="E74" s="67">
        <v>480942.9</v>
      </c>
      <c r="F74" s="67">
        <v>140230.70000000001</v>
      </c>
      <c r="G74" s="67">
        <v>15754.26</v>
      </c>
      <c r="H74" s="4">
        <v>14692.6</v>
      </c>
      <c r="I74" s="29">
        <f t="shared" si="0"/>
        <v>651620.46000000008</v>
      </c>
      <c r="J74" s="29">
        <f t="shared" si="1"/>
        <v>97743.069000000003</v>
      </c>
    </row>
    <row r="75" spans="1:10" x14ac:dyDescent="0.25">
      <c r="A75">
        <v>56</v>
      </c>
      <c r="B75" s="32">
        <v>1613000</v>
      </c>
      <c r="C75" s="31">
        <v>612686915</v>
      </c>
      <c r="D75" s="32" t="s">
        <v>57</v>
      </c>
      <c r="E75" s="67">
        <v>184182.87</v>
      </c>
      <c r="F75" s="67">
        <v>40689.800000000003</v>
      </c>
      <c r="G75" s="67">
        <v>7324.84</v>
      </c>
      <c r="H75" s="4">
        <v>4263.22</v>
      </c>
      <c r="I75" s="29">
        <f t="shared" si="0"/>
        <v>236460.72999999998</v>
      </c>
      <c r="J75" s="29">
        <f t="shared" si="1"/>
        <v>35469.109499999999</v>
      </c>
    </row>
    <row r="76" spans="1:10" x14ac:dyDescent="0.25">
      <c r="A76">
        <v>57</v>
      </c>
      <c r="B76" s="32">
        <v>1701000</v>
      </c>
      <c r="C76" s="31">
        <v>100685866</v>
      </c>
      <c r="D76" s="32" t="s">
        <v>58</v>
      </c>
      <c r="E76" s="67">
        <v>747395.5</v>
      </c>
      <c r="F76" s="67">
        <v>189298.63</v>
      </c>
      <c r="G76" s="67">
        <v>31087.03</v>
      </c>
      <c r="H76" s="4">
        <v>19833.59</v>
      </c>
      <c r="I76" s="29">
        <f t="shared" si="0"/>
        <v>987614.75</v>
      </c>
      <c r="J76" s="29">
        <f t="shared" si="1"/>
        <v>148142.21249999999</v>
      </c>
    </row>
    <row r="77" spans="1:10" x14ac:dyDescent="0.25">
      <c r="A77">
        <v>58</v>
      </c>
      <c r="B77" s="32">
        <v>1702000</v>
      </c>
      <c r="C77" s="31">
        <v>800159829</v>
      </c>
      <c r="D77" s="32" t="s">
        <v>59</v>
      </c>
      <c r="E77" s="67">
        <v>181531.04</v>
      </c>
      <c r="F77" s="67">
        <v>40335.31</v>
      </c>
      <c r="G77" s="67">
        <v>8445.93</v>
      </c>
      <c r="H77" s="4">
        <v>4226.08</v>
      </c>
      <c r="I77" s="29">
        <f t="shared" si="0"/>
        <v>234538.36</v>
      </c>
      <c r="J77" s="29">
        <f t="shared" si="1"/>
        <v>35180.753999999994</v>
      </c>
    </row>
    <row r="78" spans="1:10" x14ac:dyDescent="0.25">
      <c r="A78">
        <v>59</v>
      </c>
      <c r="B78" s="32">
        <v>1703000</v>
      </c>
      <c r="C78" s="31">
        <v>4932489</v>
      </c>
      <c r="D78" s="32" t="s">
        <v>60</v>
      </c>
      <c r="E78" s="67">
        <v>175283.97</v>
      </c>
      <c r="F78" s="67">
        <v>36805.360000000001</v>
      </c>
      <c r="G78" s="67">
        <v>3626.89</v>
      </c>
      <c r="H78" s="4">
        <v>3856.23</v>
      </c>
      <c r="I78" s="29">
        <f t="shared" si="0"/>
        <v>219572.45000000004</v>
      </c>
      <c r="J78" s="29">
        <f t="shared" si="1"/>
        <v>32935.867500000008</v>
      </c>
    </row>
    <row r="79" spans="1:10" x14ac:dyDescent="0.25">
      <c r="A79">
        <v>60</v>
      </c>
      <c r="B79" s="32">
        <v>1704000</v>
      </c>
      <c r="C79" s="31">
        <v>100003607</v>
      </c>
      <c r="D79" s="32" t="s">
        <v>61</v>
      </c>
      <c r="E79" s="67">
        <v>129145.54</v>
      </c>
      <c r="F79" s="67">
        <v>23152.31</v>
      </c>
      <c r="G79" s="67">
        <v>7287.23</v>
      </c>
      <c r="H79" s="4">
        <v>2425.75</v>
      </c>
      <c r="I79" s="29">
        <f t="shared" si="0"/>
        <v>162010.83000000002</v>
      </c>
      <c r="J79" s="29">
        <f t="shared" si="1"/>
        <v>24301.624500000002</v>
      </c>
    </row>
    <row r="80" spans="1:10" x14ac:dyDescent="0.25">
      <c r="A80">
        <v>61</v>
      </c>
      <c r="B80" s="32">
        <v>1705000</v>
      </c>
      <c r="C80" s="31">
        <v>128580644</v>
      </c>
      <c r="D80" s="32" t="s">
        <v>62</v>
      </c>
      <c r="E80" s="67">
        <v>1223155.32</v>
      </c>
      <c r="F80" s="67">
        <v>285463.46999999997</v>
      </c>
      <c r="G80" s="67">
        <v>59329.72</v>
      </c>
      <c r="H80" s="4">
        <v>29909.14</v>
      </c>
      <c r="I80" s="29">
        <f t="shared" si="0"/>
        <v>1597857.65</v>
      </c>
      <c r="J80" s="29">
        <f t="shared" si="1"/>
        <v>239678.64749999996</v>
      </c>
    </row>
    <row r="81" spans="1:10" x14ac:dyDescent="0.25">
      <c r="A81">
        <v>62</v>
      </c>
      <c r="B81" s="32">
        <v>1802000</v>
      </c>
      <c r="C81" s="31">
        <v>100002781</v>
      </c>
      <c r="D81" s="32" t="s">
        <v>63</v>
      </c>
      <c r="E81" s="67">
        <v>137583.14000000001</v>
      </c>
      <c r="F81" s="67">
        <v>26886.54</v>
      </c>
      <c r="G81" s="67">
        <v>5821.03</v>
      </c>
      <c r="H81" s="4">
        <v>2816.98</v>
      </c>
      <c r="I81" s="29">
        <f t="shared" si="0"/>
        <v>173107.69000000003</v>
      </c>
      <c r="J81" s="29">
        <f t="shared" si="1"/>
        <v>25966.153500000004</v>
      </c>
    </row>
    <row r="82" spans="1:10" x14ac:dyDescent="0.25">
      <c r="A82">
        <v>63</v>
      </c>
      <c r="B82" s="52">
        <v>1803000</v>
      </c>
      <c r="C82" s="51">
        <v>99180739</v>
      </c>
      <c r="D82" s="52" t="s">
        <v>64</v>
      </c>
      <c r="E82" s="53">
        <v>1428722.82</v>
      </c>
      <c r="F82" s="53">
        <v>319117.01</v>
      </c>
      <c r="G82" s="53">
        <v>108549.9</v>
      </c>
      <c r="H82" s="53">
        <v>33434.9</v>
      </c>
      <c r="I82" s="54">
        <f t="shared" si="0"/>
        <v>1889824.63</v>
      </c>
      <c r="J82" s="54">
        <f t="shared" si="1"/>
        <v>283473.69449999998</v>
      </c>
    </row>
    <row r="83" spans="1:10" x14ac:dyDescent="0.25">
      <c r="A83">
        <v>64</v>
      </c>
      <c r="B83" s="32">
        <v>1804000</v>
      </c>
      <c r="C83" s="31">
        <v>100003441</v>
      </c>
      <c r="D83" s="32" t="s">
        <v>65</v>
      </c>
      <c r="E83" s="67">
        <v>906835.81</v>
      </c>
      <c r="F83" s="67">
        <v>223069.58</v>
      </c>
      <c r="G83" s="67">
        <v>43098.239999999998</v>
      </c>
      <c r="H83" s="4">
        <v>23371.81</v>
      </c>
      <c r="I83" s="29">
        <f t="shared" si="0"/>
        <v>1196375.4400000002</v>
      </c>
      <c r="J83" s="29">
        <f t="shared" si="1"/>
        <v>179456.31600000002</v>
      </c>
    </row>
    <row r="84" spans="1:10" x14ac:dyDescent="0.25">
      <c r="A84">
        <v>65</v>
      </c>
      <c r="B84" s="32">
        <v>1901000</v>
      </c>
      <c r="C84" s="31">
        <v>30414148</v>
      </c>
      <c r="D84" s="32" t="s">
        <v>66</v>
      </c>
      <c r="E84" s="67">
        <v>176593.66</v>
      </c>
      <c r="F84" s="67">
        <v>33486.19</v>
      </c>
      <c r="G84" s="67">
        <v>3403.07</v>
      </c>
      <c r="H84" s="4">
        <v>3508.47</v>
      </c>
      <c r="I84" s="29">
        <f t="shared" ref="I84:I147" si="2">SUM(E84:H84)</f>
        <v>216991.39</v>
      </c>
      <c r="J84" s="29">
        <f t="shared" si="1"/>
        <v>32548.708500000001</v>
      </c>
    </row>
    <row r="85" spans="1:10" x14ac:dyDescent="0.25">
      <c r="A85">
        <v>66</v>
      </c>
      <c r="B85" s="32">
        <v>1905000</v>
      </c>
      <c r="C85" s="31">
        <v>4932596</v>
      </c>
      <c r="D85" s="32" t="s">
        <v>67</v>
      </c>
      <c r="E85" s="67">
        <v>609721.17000000004</v>
      </c>
      <c r="F85" s="67">
        <v>142486.63</v>
      </c>
      <c r="G85" s="67">
        <v>27357.3</v>
      </c>
      <c r="H85" s="4">
        <v>14928.85</v>
      </c>
      <c r="I85" s="29">
        <f t="shared" si="2"/>
        <v>794493.95000000007</v>
      </c>
      <c r="J85" s="29">
        <f t="shared" ref="J85:J148" si="3">I85*15%</f>
        <v>119174.0925</v>
      </c>
    </row>
    <row r="86" spans="1:10" x14ac:dyDescent="0.25">
      <c r="A86">
        <v>67</v>
      </c>
      <c r="B86" s="52">
        <v>2002000</v>
      </c>
      <c r="C86" s="51">
        <v>4932612</v>
      </c>
      <c r="D86" s="52" t="s">
        <v>68</v>
      </c>
      <c r="E86" s="53">
        <v>248757.04</v>
      </c>
      <c r="F86" s="53">
        <v>42419.81</v>
      </c>
      <c r="G86" s="53">
        <v>18319.490000000002</v>
      </c>
      <c r="H86" s="53">
        <v>4444.47</v>
      </c>
      <c r="I86" s="54">
        <f t="shared" si="2"/>
        <v>313940.80999999994</v>
      </c>
      <c r="J86" s="54">
        <f t="shared" si="3"/>
        <v>47091.121499999987</v>
      </c>
    </row>
    <row r="87" spans="1:10" x14ac:dyDescent="0.25">
      <c r="A87">
        <v>68</v>
      </c>
      <c r="B87" s="32">
        <v>2104000</v>
      </c>
      <c r="C87" s="31">
        <v>24565942</v>
      </c>
      <c r="D87" s="32" t="s">
        <v>69</v>
      </c>
      <c r="E87" s="67">
        <v>362161.31</v>
      </c>
      <c r="F87" s="67">
        <v>63197.120000000003</v>
      </c>
      <c r="G87" s="67">
        <v>50066.559999999998</v>
      </c>
      <c r="H87" s="4">
        <v>6621.38</v>
      </c>
      <c r="I87" s="29">
        <f t="shared" si="2"/>
        <v>482046.37</v>
      </c>
      <c r="J87" s="29">
        <f t="shared" si="3"/>
        <v>72306.955499999996</v>
      </c>
    </row>
    <row r="88" spans="1:10" x14ac:dyDescent="0.25">
      <c r="A88">
        <v>69</v>
      </c>
      <c r="B88" s="32">
        <v>2105000</v>
      </c>
      <c r="C88" s="31">
        <v>783645286</v>
      </c>
      <c r="D88" s="32" t="s">
        <v>70</v>
      </c>
      <c r="E88" s="67">
        <v>328071.21000000002</v>
      </c>
      <c r="F88" s="67">
        <v>72104.34</v>
      </c>
      <c r="G88" s="67">
        <v>24902.2</v>
      </c>
      <c r="H88" s="4">
        <v>7554.63</v>
      </c>
      <c r="I88" s="29">
        <f t="shared" si="2"/>
        <v>432632.38000000006</v>
      </c>
      <c r="J88" s="29">
        <f t="shared" si="3"/>
        <v>64894.857000000004</v>
      </c>
    </row>
    <row r="89" spans="1:10" x14ac:dyDescent="0.25">
      <c r="A89">
        <v>70</v>
      </c>
      <c r="B89" s="32">
        <v>2202000</v>
      </c>
      <c r="C89" s="31">
        <v>127828036</v>
      </c>
      <c r="D89" s="32" t="s">
        <v>71</v>
      </c>
      <c r="E89" s="67">
        <v>275558.53000000003</v>
      </c>
      <c r="F89" s="67">
        <v>64206.01</v>
      </c>
      <c r="G89" s="67">
        <v>35821.589999999997</v>
      </c>
      <c r="H89" s="4">
        <v>6727.09</v>
      </c>
      <c r="I89" s="29">
        <f t="shared" si="2"/>
        <v>382313.22000000003</v>
      </c>
      <c r="J89" s="29">
        <f t="shared" si="3"/>
        <v>57346.983</v>
      </c>
    </row>
    <row r="90" spans="1:10" x14ac:dyDescent="0.25">
      <c r="A90">
        <v>71</v>
      </c>
      <c r="B90" s="32">
        <v>2203000</v>
      </c>
      <c r="C90" s="31">
        <v>4932679</v>
      </c>
      <c r="D90" s="32" t="s">
        <v>72</v>
      </c>
      <c r="E90" s="67">
        <v>384776.68</v>
      </c>
      <c r="F90" s="67">
        <v>92560.23</v>
      </c>
      <c r="G90" s="67">
        <v>76668.61</v>
      </c>
      <c r="H90" s="4">
        <v>9697.8799999999992</v>
      </c>
      <c r="I90" s="29">
        <f t="shared" si="2"/>
        <v>563703.4</v>
      </c>
      <c r="J90" s="29">
        <f t="shared" si="3"/>
        <v>84555.51</v>
      </c>
    </row>
    <row r="91" spans="1:10" x14ac:dyDescent="0.25">
      <c r="A91">
        <v>72</v>
      </c>
      <c r="B91" s="32">
        <v>2301000</v>
      </c>
      <c r="C91" s="31">
        <v>174897827</v>
      </c>
      <c r="D91" s="32" t="s">
        <v>73</v>
      </c>
      <c r="E91" s="67">
        <v>2253534.14</v>
      </c>
      <c r="F91" s="67">
        <v>576624.92000000004</v>
      </c>
      <c r="G91" s="67">
        <v>98370.81</v>
      </c>
      <c r="H91" s="4">
        <v>60415.26</v>
      </c>
      <c r="I91" s="29">
        <f t="shared" si="2"/>
        <v>2988945.13</v>
      </c>
      <c r="J91" s="29">
        <f t="shared" si="3"/>
        <v>448341.76949999999</v>
      </c>
    </row>
    <row r="92" spans="1:10" x14ac:dyDescent="0.25">
      <c r="A92">
        <v>73</v>
      </c>
      <c r="B92" s="32">
        <v>2303000</v>
      </c>
      <c r="C92" s="31">
        <v>617268594</v>
      </c>
      <c r="D92" s="32" t="s">
        <v>74</v>
      </c>
      <c r="E92" s="67">
        <v>706271.52</v>
      </c>
      <c r="F92" s="67">
        <v>179448.48</v>
      </c>
      <c r="G92" s="67">
        <v>33858.83</v>
      </c>
      <c r="H92" s="4">
        <v>18801.59</v>
      </c>
      <c r="I92" s="29">
        <f t="shared" si="2"/>
        <v>938380.41999999993</v>
      </c>
      <c r="J92" s="29">
        <f t="shared" si="3"/>
        <v>140757.06299999999</v>
      </c>
    </row>
    <row r="93" spans="1:10" x14ac:dyDescent="0.25">
      <c r="A93">
        <v>74</v>
      </c>
      <c r="B93" s="52">
        <v>2304000</v>
      </c>
      <c r="C93" s="51">
        <v>193209418</v>
      </c>
      <c r="D93" s="52" t="s">
        <v>75</v>
      </c>
      <c r="E93" s="53">
        <v>71743.600000000006</v>
      </c>
      <c r="F93" s="53">
        <v>15942.54</v>
      </c>
      <c r="G93" s="53">
        <v>4510.0600000000004</v>
      </c>
      <c r="H93" s="53">
        <v>1670.36</v>
      </c>
      <c r="I93" s="54">
        <f t="shared" si="2"/>
        <v>93866.560000000012</v>
      </c>
      <c r="J93" s="54">
        <f t="shared" si="3"/>
        <v>14079.984000000002</v>
      </c>
    </row>
    <row r="94" spans="1:10" x14ac:dyDescent="0.25">
      <c r="A94">
        <v>75</v>
      </c>
      <c r="B94" s="32">
        <v>2305000</v>
      </c>
      <c r="C94" s="31">
        <v>100003482</v>
      </c>
      <c r="D94" s="32" t="s">
        <v>76</v>
      </c>
      <c r="E94" s="67">
        <v>232587.83</v>
      </c>
      <c r="F94" s="67">
        <v>56512.68</v>
      </c>
      <c r="G94" s="67">
        <v>6673.82</v>
      </c>
      <c r="H94" s="4">
        <v>5921.04</v>
      </c>
      <c r="I94" s="29">
        <f t="shared" si="2"/>
        <v>301695.37</v>
      </c>
      <c r="J94" s="29">
        <f t="shared" si="3"/>
        <v>45254.305499999995</v>
      </c>
    </row>
    <row r="95" spans="1:10" x14ac:dyDescent="0.25">
      <c r="A95">
        <v>76</v>
      </c>
      <c r="B95" s="32">
        <v>2306000</v>
      </c>
      <c r="C95" s="31">
        <v>4932794</v>
      </c>
      <c r="D95" s="32" t="s">
        <v>77</v>
      </c>
      <c r="E95" s="67">
        <v>96173.58</v>
      </c>
      <c r="F95" s="67">
        <v>25198.29</v>
      </c>
      <c r="G95" s="67">
        <v>4562.21</v>
      </c>
      <c r="H95" s="4">
        <v>2640.13</v>
      </c>
      <c r="I95" s="29">
        <f t="shared" si="2"/>
        <v>128574.21</v>
      </c>
      <c r="J95" s="29">
        <f t="shared" si="3"/>
        <v>19286.1315</v>
      </c>
    </row>
    <row r="96" spans="1:10" x14ac:dyDescent="0.25">
      <c r="A96">
        <v>77</v>
      </c>
      <c r="B96" s="32">
        <v>2307000</v>
      </c>
      <c r="C96" s="31">
        <v>21347448</v>
      </c>
      <c r="D96" s="32" t="s">
        <v>78</v>
      </c>
      <c r="E96" s="67">
        <v>614486.92000000004</v>
      </c>
      <c r="F96" s="67">
        <v>152188.13</v>
      </c>
      <c r="G96" s="67">
        <v>17133.55</v>
      </c>
      <c r="H96" s="4">
        <v>15945.38</v>
      </c>
      <c r="I96" s="29">
        <f t="shared" si="2"/>
        <v>799753.9800000001</v>
      </c>
      <c r="J96" s="29">
        <f t="shared" si="3"/>
        <v>119963.09700000001</v>
      </c>
    </row>
    <row r="97" spans="1:10" x14ac:dyDescent="0.25">
      <c r="A97">
        <v>78</v>
      </c>
      <c r="B97" s="32">
        <v>2402000</v>
      </c>
      <c r="C97" s="31">
        <v>100642990</v>
      </c>
      <c r="D97" s="32" t="s">
        <v>79</v>
      </c>
      <c r="E97" s="67">
        <v>169509.14</v>
      </c>
      <c r="F97" s="67">
        <v>43196.4</v>
      </c>
      <c r="G97" s="67">
        <v>12073.87</v>
      </c>
      <c r="H97" s="4">
        <v>4525.8599999999997</v>
      </c>
      <c r="I97" s="29">
        <f t="shared" si="2"/>
        <v>229305.27</v>
      </c>
      <c r="J97" s="29">
        <f t="shared" si="3"/>
        <v>34395.790499999996</v>
      </c>
    </row>
    <row r="98" spans="1:10" x14ac:dyDescent="0.25">
      <c r="A98">
        <v>79</v>
      </c>
      <c r="B98" s="32">
        <v>2403000</v>
      </c>
      <c r="C98" s="31">
        <v>942607086</v>
      </c>
      <c r="D98" s="32" t="s">
        <v>80</v>
      </c>
      <c r="E98" s="67">
        <v>110037.42</v>
      </c>
      <c r="F98" s="67">
        <v>26130.54</v>
      </c>
      <c r="G98" s="67">
        <v>5197.07</v>
      </c>
      <c r="H98" s="4">
        <v>2737.8</v>
      </c>
      <c r="I98" s="29">
        <f t="shared" si="2"/>
        <v>144102.82999999999</v>
      </c>
      <c r="J98" s="29">
        <f t="shared" si="3"/>
        <v>21615.424499999997</v>
      </c>
    </row>
    <row r="99" spans="1:10" x14ac:dyDescent="0.25">
      <c r="A99">
        <v>80</v>
      </c>
      <c r="B99" s="32">
        <v>2404000</v>
      </c>
      <c r="C99" s="31">
        <v>100003722</v>
      </c>
      <c r="D99" s="32" t="s">
        <v>81</v>
      </c>
      <c r="E99" s="67">
        <v>396646.23</v>
      </c>
      <c r="F99" s="67">
        <v>94414.96</v>
      </c>
      <c r="G99" s="67">
        <v>21253.69</v>
      </c>
      <c r="H99" s="4">
        <v>9892.2099999999991</v>
      </c>
      <c r="I99" s="29">
        <f t="shared" si="2"/>
        <v>522207.09</v>
      </c>
      <c r="J99" s="29">
        <f t="shared" si="3"/>
        <v>78331.063500000004</v>
      </c>
    </row>
    <row r="100" spans="1:10" x14ac:dyDescent="0.25">
      <c r="A100">
        <v>81</v>
      </c>
      <c r="B100" s="32">
        <v>2501000</v>
      </c>
      <c r="C100" s="31">
        <v>86626199</v>
      </c>
      <c r="D100" s="32" t="s">
        <v>82</v>
      </c>
      <c r="E100" s="67">
        <v>133932.18</v>
      </c>
      <c r="F100" s="67">
        <v>25256.14</v>
      </c>
      <c r="G100" s="67">
        <v>14887.1</v>
      </c>
      <c r="H100" s="4">
        <v>2646.18</v>
      </c>
      <c r="I100" s="29">
        <f t="shared" si="2"/>
        <v>176721.6</v>
      </c>
      <c r="J100" s="29">
        <f t="shared" si="3"/>
        <v>26508.240000000002</v>
      </c>
    </row>
    <row r="101" spans="1:10" x14ac:dyDescent="0.25">
      <c r="A101">
        <v>82</v>
      </c>
      <c r="B101" s="32">
        <v>2502000</v>
      </c>
      <c r="C101" s="31">
        <v>100003920</v>
      </c>
      <c r="D101" s="32" t="s">
        <v>83</v>
      </c>
      <c r="E101" s="67">
        <v>186909.03</v>
      </c>
      <c r="F101" s="67">
        <v>44725.73</v>
      </c>
      <c r="G101" s="67">
        <v>11605</v>
      </c>
      <c r="H101" s="4">
        <v>4686.09</v>
      </c>
      <c r="I101" s="29">
        <f t="shared" si="2"/>
        <v>247925.85</v>
      </c>
      <c r="J101" s="29">
        <f t="shared" si="3"/>
        <v>37188.877500000002</v>
      </c>
    </row>
    <row r="102" spans="1:10" x14ac:dyDescent="0.25">
      <c r="A102">
        <v>83</v>
      </c>
      <c r="B102" s="32">
        <v>2503000</v>
      </c>
      <c r="C102" s="31">
        <v>159345982</v>
      </c>
      <c r="D102" s="32" t="s">
        <v>84</v>
      </c>
      <c r="E102" s="67">
        <v>88844.73</v>
      </c>
      <c r="F102" s="67">
        <v>20567.79</v>
      </c>
      <c r="G102" s="67">
        <v>6539.95</v>
      </c>
      <c r="H102" s="4">
        <v>2154.9699999999998</v>
      </c>
      <c r="I102" s="29">
        <f t="shared" si="2"/>
        <v>118107.43999999999</v>
      </c>
      <c r="J102" s="29">
        <f t="shared" si="3"/>
        <v>17716.115999999998</v>
      </c>
    </row>
    <row r="103" spans="1:10" x14ac:dyDescent="0.25">
      <c r="A103">
        <v>84</v>
      </c>
      <c r="B103" s="32">
        <v>2601000</v>
      </c>
      <c r="C103" s="31">
        <v>626977102</v>
      </c>
      <c r="D103" s="32" t="s">
        <v>85</v>
      </c>
      <c r="E103" s="67">
        <v>149357.10999999999</v>
      </c>
      <c r="F103" s="67">
        <v>36010.68</v>
      </c>
      <c r="G103" s="67">
        <v>5863.3</v>
      </c>
      <c r="H103" s="4">
        <v>3772.97</v>
      </c>
      <c r="I103" s="29">
        <f t="shared" si="2"/>
        <v>195004.05999999997</v>
      </c>
      <c r="J103" s="29">
        <f t="shared" si="3"/>
        <v>29250.608999999993</v>
      </c>
    </row>
    <row r="104" spans="1:10" x14ac:dyDescent="0.25">
      <c r="A104">
        <v>85</v>
      </c>
      <c r="B104" s="32">
        <v>2602000</v>
      </c>
      <c r="C104" s="31">
        <v>868355751</v>
      </c>
      <c r="D104" s="32" t="s">
        <v>86</v>
      </c>
      <c r="E104" s="67">
        <v>288535.82</v>
      </c>
      <c r="F104" s="67">
        <v>75909.59</v>
      </c>
      <c r="G104" s="67">
        <v>11989.84</v>
      </c>
      <c r="H104" s="4">
        <v>7953.36</v>
      </c>
      <c r="I104" s="29">
        <f t="shared" si="2"/>
        <v>384388.61000000004</v>
      </c>
      <c r="J104" s="29">
        <f t="shared" si="3"/>
        <v>57658.291500000007</v>
      </c>
    </row>
    <row r="105" spans="1:10" x14ac:dyDescent="0.25">
      <c r="A105">
        <v>86</v>
      </c>
      <c r="B105" s="32">
        <v>2603000</v>
      </c>
      <c r="C105" s="31">
        <v>943095489</v>
      </c>
      <c r="D105" s="32" t="s">
        <v>87</v>
      </c>
      <c r="E105" s="67">
        <v>944362.84</v>
      </c>
      <c r="F105" s="67">
        <v>220162.97</v>
      </c>
      <c r="G105" s="67">
        <v>31451.200000000001</v>
      </c>
      <c r="H105" s="4">
        <v>23067.21</v>
      </c>
      <c r="I105" s="29">
        <f t="shared" si="2"/>
        <v>1219044.22</v>
      </c>
      <c r="J105" s="29">
        <f t="shared" si="3"/>
        <v>182856.633</v>
      </c>
    </row>
    <row r="106" spans="1:10" x14ac:dyDescent="0.25">
      <c r="A106">
        <v>87</v>
      </c>
      <c r="B106" s="32">
        <v>2604000</v>
      </c>
      <c r="C106" s="31">
        <v>100643345</v>
      </c>
      <c r="D106" s="32" t="s">
        <v>88</v>
      </c>
      <c r="E106" s="67">
        <v>153033.78</v>
      </c>
      <c r="F106" s="67">
        <v>42381.65</v>
      </c>
      <c r="G106" s="67">
        <v>4002.93</v>
      </c>
      <c r="H106" s="4">
        <v>4440.49</v>
      </c>
      <c r="I106" s="29">
        <f t="shared" si="2"/>
        <v>203858.84999999998</v>
      </c>
      <c r="J106" s="29">
        <f t="shared" si="3"/>
        <v>30578.827499999996</v>
      </c>
    </row>
    <row r="107" spans="1:10" x14ac:dyDescent="0.25">
      <c r="A107">
        <v>88</v>
      </c>
      <c r="B107" s="32">
        <v>2605000</v>
      </c>
      <c r="C107" s="31">
        <v>835443805</v>
      </c>
      <c r="D107" s="32" t="s">
        <v>89</v>
      </c>
      <c r="E107" s="67">
        <v>934685.7</v>
      </c>
      <c r="F107" s="67">
        <v>238251.97</v>
      </c>
      <c r="G107" s="67">
        <v>29235.040000000001</v>
      </c>
      <c r="H107" s="4">
        <v>24962.53</v>
      </c>
      <c r="I107" s="29">
        <f t="shared" si="2"/>
        <v>1227135.24</v>
      </c>
      <c r="J107" s="29">
        <f t="shared" si="3"/>
        <v>184070.28599999999</v>
      </c>
    </row>
    <row r="108" spans="1:10" x14ac:dyDescent="0.25">
      <c r="A108">
        <v>89</v>
      </c>
      <c r="B108" s="52">
        <v>2606000</v>
      </c>
      <c r="C108" s="51">
        <v>98566649</v>
      </c>
      <c r="D108" s="52" t="s">
        <v>90</v>
      </c>
      <c r="E108" s="53">
        <v>666128.06000000006</v>
      </c>
      <c r="F108" s="53">
        <v>174213.13</v>
      </c>
      <c r="G108" s="53">
        <v>28924.77</v>
      </c>
      <c r="H108" s="53">
        <v>18253.04</v>
      </c>
      <c r="I108" s="54">
        <f t="shared" si="2"/>
        <v>887519.00000000012</v>
      </c>
      <c r="J108" s="54">
        <f t="shared" si="3"/>
        <v>133127.85</v>
      </c>
    </row>
    <row r="109" spans="1:10" x14ac:dyDescent="0.25">
      <c r="A109">
        <v>90</v>
      </c>
      <c r="B109" s="32">
        <v>2607000</v>
      </c>
      <c r="C109" s="31">
        <v>611209776</v>
      </c>
      <c r="D109" s="32" t="s">
        <v>91</v>
      </c>
      <c r="E109" s="67">
        <v>164807.35999999999</v>
      </c>
      <c r="F109" s="67">
        <v>34698.449999999997</v>
      </c>
      <c r="G109" s="67">
        <v>9210.82</v>
      </c>
      <c r="H109" s="4">
        <v>3635.48</v>
      </c>
      <c r="I109" s="29">
        <f t="shared" si="2"/>
        <v>212352.11000000002</v>
      </c>
      <c r="J109" s="29">
        <f t="shared" si="3"/>
        <v>31852.816500000001</v>
      </c>
    </row>
    <row r="110" spans="1:10" x14ac:dyDescent="0.25">
      <c r="A110">
        <v>91</v>
      </c>
      <c r="B110" s="32">
        <v>2703000</v>
      </c>
      <c r="C110" s="31">
        <v>609640925</v>
      </c>
      <c r="D110" s="32" t="s">
        <v>92</v>
      </c>
      <c r="E110" s="67">
        <v>113530.05</v>
      </c>
      <c r="F110" s="67">
        <v>27242.47</v>
      </c>
      <c r="G110" s="67">
        <v>5279.05</v>
      </c>
      <c r="H110" s="4">
        <v>2854.3</v>
      </c>
      <c r="I110" s="29">
        <f t="shared" si="2"/>
        <v>148905.87</v>
      </c>
      <c r="J110" s="29">
        <f t="shared" si="3"/>
        <v>22335.880499999999</v>
      </c>
    </row>
    <row r="111" spans="1:10" x14ac:dyDescent="0.25">
      <c r="A111">
        <v>92</v>
      </c>
      <c r="B111" s="32">
        <v>2705000</v>
      </c>
      <c r="C111" s="31">
        <v>100003987</v>
      </c>
      <c r="D111" s="32" t="s">
        <v>93</v>
      </c>
      <c r="E111" s="67">
        <v>885633.93</v>
      </c>
      <c r="F111" s="67">
        <v>215790.36</v>
      </c>
      <c r="G111" s="67">
        <v>30004.44</v>
      </c>
      <c r="H111" s="4">
        <v>22609.22</v>
      </c>
      <c r="I111" s="29">
        <f t="shared" si="2"/>
        <v>1154037.95</v>
      </c>
      <c r="J111" s="29">
        <f t="shared" si="3"/>
        <v>173105.69249999998</v>
      </c>
    </row>
    <row r="112" spans="1:10" x14ac:dyDescent="0.25">
      <c r="A112">
        <v>93</v>
      </c>
      <c r="B112" s="32">
        <v>2803000</v>
      </c>
      <c r="C112" s="31">
        <v>193315991</v>
      </c>
      <c r="D112" s="32" t="s">
        <v>94</v>
      </c>
      <c r="E112" s="67">
        <v>150042.64000000001</v>
      </c>
      <c r="F112" s="67">
        <v>35158.33</v>
      </c>
      <c r="G112" s="67">
        <v>14394.83</v>
      </c>
      <c r="H112" s="4">
        <v>3683.67</v>
      </c>
      <c r="I112" s="29">
        <f t="shared" si="2"/>
        <v>203279.47000000003</v>
      </c>
      <c r="J112" s="29">
        <f t="shared" si="3"/>
        <v>30491.920500000004</v>
      </c>
    </row>
    <row r="113" spans="1:10" x14ac:dyDescent="0.25">
      <c r="A113">
        <v>94</v>
      </c>
      <c r="B113" s="32">
        <v>2807000</v>
      </c>
      <c r="C113" s="31">
        <v>100004084</v>
      </c>
      <c r="D113" s="32" t="s">
        <v>95</v>
      </c>
      <c r="E113" s="67">
        <v>760100.94</v>
      </c>
      <c r="F113" s="67">
        <v>193471.77</v>
      </c>
      <c r="G113" s="67">
        <v>65150.44</v>
      </c>
      <c r="H113" s="4">
        <v>20270.84</v>
      </c>
      <c r="I113" s="29">
        <f t="shared" si="2"/>
        <v>1038993.9899999999</v>
      </c>
      <c r="J113" s="29">
        <f t="shared" si="3"/>
        <v>155849.09849999996</v>
      </c>
    </row>
    <row r="114" spans="1:10" x14ac:dyDescent="0.25">
      <c r="A114">
        <v>95</v>
      </c>
      <c r="B114" s="32">
        <v>2808000</v>
      </c>
      <c r="C114" s="31">
        <v>159344225</v>
      </c>
      <c r="D114" s="32" t="s">
        <v>96</v>
      </c>
      <c r="E114" s="67">
        <v>756790.62</v>
      </c>
      <c r="F114" s="67">
        <v>178052.44</v>
      </c>
      <c r="G114" s="67">
        <v>44070.59</v>
      </c>
      <c r="H114" s="4">
        <v>18655.18</v>
      </c>
      <c r="I114" s="29">
        <f t="shared" si="2"/>
        <v>997568.83000000007</v>
      </c>
      <c r="J114" s="29">
        <f t="shared" si="3"/>
        <v>149635.32450000002</v>
      </c>
    </row>
    <row r="115" spans="1:10" x14ac:dyDescent="0.25">
      <c r="A115">
        <v>96</v>
      </c>
      <c r="B115" s="32">
        <v>2901000</v>
      </c>
      <c r="C115" s="31">
        <v>193209533</v>
      </c>
      <c r="D115" s="32" t="s">
        <v>97</v>
      </c>
      <c r="E115" s="67">
        <v>138998.87</v>
      </c>
      <c r="F115" s="67">
        <v>25885.23</v>
      </c>
      <c r="G115" s="67">
        <v>6326.52</v>
      </c>
      <c r="H115" s="4">
        <v>2712.09</v>
      </c>
      <c r="I115" s="29">
        <f t="shared" si="2"/>
        <v>173922.71</v>
      </c>
      <c r="J115" s="29">
        <f t="shared" si="3"/>
        <v>26088.406499999997</v>
      </c>
    </row>
    <row r="116" spans="1:10" x14ac:dyDescent="0.25">
      <c r="A116">
        <v>97</v>
      </c>
      <c r="B116" s="32">
        <v>2903000</v>
      </c>
      <c r="C116" s="31">
        <v>75668517</v>
      </c>
      <c r="D116" s="32" t="s">
        <v>98</v>
      </c>
      <c r="E116" s="67">
        <v>548772.44999999995</v>
      </c>
      <c r="F116" s="67">
        <v>130976.11</v>
      </c>
      <c r="G116" s="67">
        <v>38606.089999999997</v>
      </c>
      <c r="H116" s="4">
        <v>13722.82</v>
      </c>
      <c r="I116" s="29">
        <f t="shared" si="2"/>
        <v>732077.46999999986</v>
      </c>
      <c r="J116" s="29">
        <f t="shared" si="3"/>
        <v>109811.62049999998</v>
      </c>
    </row>
    <row r="117" spans="1:10" x14ac:dyDescent="0.25">
      <c r="A117">
        <v>98</v>
      </c>
      <c r="B117" s="32">
        <v>2906000</v>
      </c>
      <c r="C117" s="31">
        <v>9246468</v>
      </c>
      <c r="D117" s="32" t="s">
        <v>99</v>
      </c>
      <c r="E117" s="67">
        <v>108494.57</v>
      </c>
      <c r="F117" s="67">
        <v>28588.5</v>
      </c>
      <c r="G117" s="67">
        <v>2500.8200000000002</v>
      </c>
      <c r="H117" s="4">
        <v>2995.34</v>
      </c>
      <c r="I117" s="29">
        <f t="shared" si="2"/>
        <v>142579.23000000001</v>
      </c>
      <c r="J117" s="29">
        <f t="shared" si="3"/>
        <v>21386.8845</v>
      </c>
    </row>
    <row r="118" spans="1:10" x14ac:dyDescent="0.25">
      <c r="A118">
        <v>99</v>
      </c>
      <c r="B118" s="32">
        <v>3001000</v>
      </c>
      <c r="C118" s="31">
        <v>159349182</v>
      </c>
      <c r="D118" s="32" t="s">
        <v>100</v>
      </c>
      <c r="E118" s="67">
        <v>209724.53</v>
      </c>
      <c r="F118" s="67">
        <v>50151.63</v>
      </c>
      <c r="G118" s="67">
        <v>6816.88</v>
      </c>
      <c r="H118" s="4">
        <v>5254.58</v>
      </c>
      <c r="I118" s="29">
        <f t="shared" si="2"/>
        <v>271947.62</v>
      </c>
      <c r="J118" s="29">
        <f t="shared" si="3"/>
        <v>40792.142999999996</v>
      </c>
    </row>
    <row r="119" spans="1:10" x14ac:dyDescent="0.25">
      <c r="A119">
        <v>100</v>
      </c>
      <c r="B119" s="32">
        <v>3002000</v>
      </c>
      <c r="C119" s="31">
        <v>140003257</v>
      </c>
      <c r="D119" s="32" t="s">
        <v>101</v>
      </c>
      <c r="E119" s="67">
        <v>243103.38</v>
      </c>
      <c r="F119" s="67">
        <v>53193.14</v>
      </c>
      <c r="G119" s="67">
        <v>12747.98</v>
      </c>
      <c r="H119" s="4">
        <v>5573.25</v>
      </c>
      <c r="I119" s="29">
        <f t="shared" si="2"/>
        <v>314617.75</v>
      </c>
      <c r="J119" s="29">
        <f t="shared" si="3"/>
        <v>47192.662499999999</v>
      </c>
    </row>
    <row r="120" spans="1:10" x14ac:dyDescent="0.25">
      <c r="A120">
        <v>101</v>
      </c>
      <c r="B120" s="32">
        <v>3003000</v>
      </c>
      <c r="C120" s="31">
        <v>193315975</v>
      </c>
      <c r="D120" s="32" t="s">
        <v>102</v>
      </c>
      <c r="E120" s="67">
        <v>171236.1</v>
      </c>
      <c r="F120" s="67">
        <v>38631.160000000003</v>
      </c>
      <c r="G120" s="67">
        <v>8903.02</v>
      </c>
      <c r="H120" s="4">
        <v>4047.54</v>
      </c>
      <c r="I120" s="29">
        <f t="shared" si="2"/>
        <v>222817.82</v>
      </c>
      <c r="J120" s="29">
        <f t="shared" si="3"/>
        <v>33422.673000000003</v>
      </c>
    </row>
    <row r="121" spans="1:10" x14ac:dyDescent="0.25">
      <c r="A121">
        <v>102</v>
      </c>
      <c r="B121" s="32">
        <v>3004000</v>
      </c>
      <c r="C121" s="31">
        <v>89240642</v>
      </c>
      <c r="D121" s="32" t="s">
        <v>103</v>
      </c>
      <c r="E121" s="67">
        <v>495915.9</v>
      </c>
      <c r="F121" s="67">
        <v>109867.8</v>
      </c>
      <c r="G121" s="67">
        <v>39472.699999999997</v>
      </c>
      <c r="H121" s="4">
        <v>11511.23</v>
      </c>
      <c r="I121" s="29">
        <f t="shared" si="2"/>
        <v>656767.63</v>
      </c>
      <c r="J121" s="29">
        <f t="shared" si="3"/>
        <v>98515.144499999995</v>
      </c>
    </row>
    <row r="122" spans="1:10" x14ac:dyDescent="0.25">
      <c r="A122">
        <v>103</v>
      </c>
      <c r="B122" s="32">
        <v>3005000</v>
      </c>
      <c r="C122" s="31">
        <v>4933727</v>
      </c>
      <c r="D122" s="32" t="s">
        <v>104</v>
      </c>
      <c r="E122" s="67">
        <v>99311.43</v>
      </c>
      <c r="F122" s="67">
        <v>24740.93</v>
      </c>
      <c r="G122" s="67">
        <v>2813.36</v>
      </c>
      <c r="H122" s="4">
        <v>2592.21</v>
      </c>
      <c r="I122" s="29">
        <f t="shared" si="2"/>
        <v>129457.93</v>
      </c>
      <c r="J122" s="29">
        <f t="shared" si="3"/>
        <v>19418.689499999997</v>
      </c>
    </row>
    <row r="123" spans="1:10" x14ac:dyDescent="0.25">
      <c r="A123">
        <v>104</v>
      </c>
      <c r="B123" s="32">
        <v>3102000</v>
      </c>
      <c r="C123" s="31">
        <v>4933784</v>
      </c>
      <c r="D123" s="32" t="s">
        <v>105</v>
      </c>
      <c r="E123" s="67">
        <v>105188.77</v>
      </c>
      <c r="F123" s="67">
        <v>27831.79</v>
      </c>
      <c r="G123" s="67">
        <v>2449.7800000000002</v>
      </c>
      <c r="H123" s="4">
        <v>2916.04</v>
      </c>
      <c r="I123" s="29">
        <f t="shared" si="2"/>
        <v>138386.38</v>
      </c>
      <c r="J123" s="29">
        <f t="shared" si="3"/>
        <v>20757.956999999999</v>
      </c>
    </row>
    <row r="124" spans="1:10" x14ac:dyDescent="0.25">
      <c r="A124">
        <v>105</v>
      </c>
      <c r="B124" s="32">
        <v>3104000</v>
      </c>
      <c r="C124" s="31">
        <v>947943254</v>
      </c>
      <c r="D124" s="32" t="s">
        <v>106</v>
      </c>
      <c r="E124" s="67">
        <v>117454.43</v>
      </c>
      <c r="F124" s="67">
        <v>23306.87</v>
      </c>
      <c r="G124" s="67">
        <v>3289.65</v>
      </c>
      <c r="H124" s="4">
        <v>2441.94</v>
      </c>
      <c r="I124" s="29">
        <f t="shared" si="2"/>
        <v>146492.88999999998</v>
      </c>
      <c r="J124" s="29">
        <f t="shared" si="3"/>
        <v>21973.933499999996</v>
      </c>
    </row>
    <row r="125" spans="1:10" x14ac:dyDescent="0.25">
      <c r="A125">
        <v>106</v>
      </c>
      <c r="B125" s="32">
        <v>3105000</v>
      </c>
      <c r="C125" s="31">
        <v>620779934</v>
      </c>
      <c r="D125" s="32" t="s">
        <v>107</v>
      </c>
      <c r="E125" s="67">
        <v>403109.48</v>
      </c>
      <c r="F125" s="67">
        <v>102656.58</v>
      </c>
      <c r="G125" s="67">
        <v>19519.45</v>
      </c>
      <c r="H125" s="4">
        <v>10755.72</v>
      </c>
      <c r="I125" s="29">
        <f t="shared" si="2"/>
        <v>536041.23</v>
      </c>
      <c r="J125" s="29">
        <f t="shared" si="3"/>
        <v>80406.184499999988</v>
      </c>
    </row>
    <row r="126" spans="1:10" x14ac:dyDescent="0.25">
      <c r="A126">
        <v>107</v>
      </c>
      <c r="B126" s="32">
        <v>3201000</v>
      </c>
      <c r="C126" s="31">
        <v>4933909</v>
      </c>
      <c r="D126" s="32" t="s">
        <v>108</v>
      </c>
      <c r="E126" s="67">
        <v>746330.4</v>
      </c>
      <c r="F126" s="67">
        <v>161986.04</v>
      </c>
      <c r="G126" s="67">
        <v>104253.24</v>
      </c>
      <c r="H126" s="4">
        <v>16971.919999999998</v>
      </c>
      <c r="I126" s="29">
        <f t="shared" si="2"/>
        <v>1029541.6000000001</v>
      </c>
      <c r="J126" s="29">
        <f t="shared" si="3"/>
        <v>154431.24000000002</v>
      </c>
    </row>
    <row r="127" spans="1:10" x14ac:dyDescent="0.25">
      <c r="A127">
        <v>108</v>
      </c>
      <c r="B127" s="32">
        <v>3209000</v>
      </c>
      <c r="C127" s="31">
        <v>56918493</v>
      </c>
      <c r="D127" s="32" t="s">
        <v>248</v>
      </c>
      <c r="E127" s="67">
        <v>410471.86</v>
      </c>
      <c r="F127" s="67">
        <v>108636.9</v>
      </c>
      <c r="G127" s="67">
        <v>21067.72</v>
      </c>
      <c r="H127" s="4">
        <v>11382.3</v>
      </c>
      <c r="I127" s="29">
        <f t="shared" si="2"/>
        <v>551558.78</v>
      </c>
      <c r="J127" s="29">
        <f t="shared" si="3"/>
        <v>82733.816999999995</v>
      </c>
    </row>
    <row r="128" spans="1:10" x14ac:dyDescent="0.25">
      <c r="A128">
        <v>109</v>
      </c>
      <c r="B128" s="32">
        <v>3211000</v>
      </c>
      <c r="C128" s="31">
        <v>184116549</v>
      </c>
      <c r="D128" s="32" t="s">
        <v>109</v>
      </c>
      <c r="E128" s="67">
        <v>123919.91</v>
      </c>
      <c r="F128" s="67">
        <v>23766.75</v>
      </c>
      <c r="G128" s="67">
        <v>25650.66</v>
      </c>
      <c r="H128" s="4">
        <v>2490.13</v>
      </c>
      <c r="I128" s="29">
        <f t="shared" si="2"/>
        <v>175827.45</v>
      </c>
      <c r="J128" s="29">
        <f t="shared" si="3"/>
        <v>26374.1175</v>
      </c>
    </row>
    <row r="129" spans="1:10" x14ac:dyDescent="0.25">
      <c r="A129">
        <v>110</v>
      </c>
      <c r="B129" s="32">
        <v>3212000</v>
      </c>
      <c r="C129" s="31">
        <v>780202284</v>
      </c>
      <c r="D129" s="32" t="s">
        <v>110</v>
      </c>
      <c r="E129" s="67">
        <v>195623.89</v>
      </c>
      <c r="F129" s="67">
        <v>37556.83</v>
      </c>
      <c r="G129" s="67">
        <v>13984.57</v>
      </c>
      <c r="H129" s="4">
        <v>3934.97</v>
      </c>
      <c r="I129" s="29">
        <f t="shared" si="2"/>
        <v>251100.26000000004</v>
      </c>
      <c r="J129" s="29">
        <f t="shared" si="3"/>
        <v>37665.039000000004</v>
      </c>
    </row>
    <row r="130" spans="1:10" x14ac:dyDescent="0.25">
      <c r="A130">
        <v>111</v>
      </c>
      <c r="B130" s="32">
        <v>3301000</v>
      </c>
      <c r="C130" s="31">
        <v>4934394</v>
      </c>
      <c r="D130" s="32" t="s">
        <v>111</v>
      </c>
      <c r="E130" s="67">
        <v>105238.63</v>
      </c>
      <c r="F130" s="67">
        <v>19827.53</v>
      </c>
      <c r="G130" s="67">
        <v>12216.03</v>
      </c>
      <c r="H130" s="4">
        <v>2077.4</v>
      </c>
      <c r="I130" s="29">
        <f t="shared" si="2"/>
        <v>139359.59</v>
      </c>
      <c r="J130" s="29">
        <f t="shared" si="3"/>
        <v>20903.9385</v>
      </c>
    </row>
    <row r="131" spans="1:10" x14ac:dyDescent="0.25">
      <c r="A131">
        <v>112</v>
      </c>
      <c r="B131" s="32">
        <v>3302000</v>
      </c>
      <c r="C131" s="31">
        <v>4934410</v>
      </c>
      <c r="D131" s="32" t="s">
        <v>112</v>
      </c>
      <c r="E131" s="67">
        <v>189219.07</v>
      </c>
      <c r="F131" s="67">
        <v>42841.9</v>
      </c>
      <c r="G131" s="67">
        <v>22356.97</v>
      </c>
      <c r="H131" s="4">
        <v>4488.72</v>
      </c>
      <c r="I131" s="29">
        <f t="shared" si="2"/>
        <v>258906.66</v>
      </c>
      <c r="J131" s="29">
        <f t="shared" si="3"/>
        <v>38835.998999999996</v>
      </c>
    </row>
    <row r="132" spans="1:10" x14ac:dyDescent="0.25">
      <c r="A132">
        <v>113</v>
      </c>
      <c r="B132" s="32">
        <v>3306000</v>
      </c>
      <c r="C132" s="31">
        <v>100103654</v>
      </c>
      <c r="D132" s="32" t="s">
        <v>113</v>
      </c>
      <c r="E132" s="67">
        <v>138244.32999999999</v>
      </c>
      <c r="F132" s="67">
        <v>31954.32</v>
      </c>
      <c r="G132" s="67">
        <v>15896.77</v>
      </c>
      <c r="H132" s="4">
        <v>3347.97</v>
      </c>
      <c r="I132" s="29">
        <f t="shared" si="2"/>
        <v>189443.38999999998</v>
      </c>
      <c r="J132" s="29">
        <f t="shared" si="3"/>
        <v>28416.508499999996</v>
      </c>
    </row>
    <row r="133" spans="1:10" x14ac:dyDescent="0.25">
      <c r="A133">
        <v>114</v>
      </c>
      <c r="B133" s="52">
        <v>3403000</v>
      </c>
      <c r="C133" s="51">
        <v>96675640</v>
      </c>
      <c r="D133" s="52" t="s">
        <v>286</v>
      </c>
      <c r="E133" s="53">
        <v>342163.04</v>
      </c>
      <c r="F133" s="53">
        <v>63740.71</v>
      </c>
      <c r="G133" s="53">
        <v>33499.21</v>
      </c>
      <c r="H133" s="53">
        <v>6678.32</v>
      </c>
      <c r="I133" s="54">
        <f t="shared" si="2"/>
        <v>446081.28000000003</v>
      </c>
      <c r="J133" s="54">
        <f t="shared" si="3"/>
        <v>66912.191999999995</v>
      </c>
    </row>
    <row r="134" spans="1:10" x14ac:dyDescent="0.25">
      <c r="A134">
        <v>115</v>
      </c>
      <c r="B134" s="32">
        <v>3405000</v>
      </c>
      <c r="C134" s="31">
        <v>835444498</v>
      </c>
      <c r="D134" s="32" t="s">
        <v>114</v>
      </c>
      <c r="E134" s="67">
        <v>195223.73</v>
      </c>
      <c r="F134" s="67">
        <v>46541.599999999999</v>
      </c>
      <c r="G134" s="67">
        <v>8863.44</v>
      </c>
      <c r="H134" s="4">
        <v>4876.34</v>
      </c>
      <c r="I134" s="29">
        <f t="shared" si="2"/>
        <v>255505.11000000002</v>
      </c>
      <c r="J134" s="29">
        <f t="shared" si="3"/>
        <v>38325.766499999998</v>
      </c>
    </row>
    <row r="135" spans="1:10" x14ac:dyDescent="0.25">
      <c r="A135">
        <v>116</v>
      </c>
      <c r="B135" s="52">
        <v>3505000</v>
      </c>
      <c r="C135" s="55" t="s">
        <v>285</v>
      </c>
      <c r="D135" s="52" t="s">
        <v>115</v>
      </c>
      <c r="E135" s="53">
        <v>1199009.98</v>
      </c>
      <c r="F135" s="53">
        <v>243769.22</v>
      </c>
      <c r="G135" s="53">
        <v>39372.730000000003</v>
      </c>
      <c r="H135" s="53">
        <v>25540.48</v>
      </c>
      <c r="I135" s="54">
        <f t="shared" si="2"/>
        <v>1507692.41</v>
      </c>
      <c r="J135" s="54">
        <f t="shared" si="3"/>
        <v>226153.86149999997</v>
      </c>
    </row>
    <row r="136" spans="1:10" x14ac:dyDescent="0.25">
      <c r="A136">
        <v>117</v>
      </c>
      <c r="B136" s="32">
        <v>3509000</v>
      </c>
      <c r="C136" s="31">
        <v>98564883</v>
      </c>
      <c r="D136" s="32" t="s">
        <v>116</v>
      </c>
      <c r="E136" s="67">
        <v>529414.43000000005</v>
      </c>
      <c r="F136" s="67">
        <v>131913.44</v>
      </c>
      <c r="G136" s="67">
        <v>43708.02</v>
      </c>
      <c r="H136" s="4">
        <v>13820.98</v>
      </c>
      <c r="I136" s="29">
        <f t="shared" si="2"/>
        <v>718856.87000000011</v>
      </c>
      <c r="J136" s="29">
        <f t="shared" si="3"/>
        <v>107828.53050000001</v>
      </c>
    </row>
    <row r="137" spans="1:10" x14ac:dyDescent="0.25">
      <c r="A137">
        <v>118</v>
      </c>
      <c r="B137" s="32">
        <v>3510000</v>
      </c>
      <c r="C137" s="31">
        <v>4935003</v>
      </c>
      <c r="D137" s="32" t="s">
        <v>117</v>
      </c>
      <c r="E137" s="67">
        <v>603647.14</v>
      </c>
      <c r="F137" s="67">
        <v>153289.96</v>
      </c>
      <c r="G137" s="67">
        <v>22360.83</v>
      </c>
      <c r="H137" s="4">
        <v>16060.8</v>
      </c>
      <c r="I137" s="29">
        <f t="shared" si="2"/>
        <v>795358.73</v>
      </c>
      <c r="J137" s="29">
        <f t="shared" si="3"/>
        <v>119303.80949999999</v>
      </c>
    </row>
    <row r="138" spans="1:10" x14ac:dyDescent="0.25">
      <c r="A138">
        <v>119</v>
      </c>
      <c r="B138" s="34">
        <v>3544700</v>
      </c>
      <c r="C138" s="35">
        <v>81115329</v>
      </c>
      <c r="D138" s="36" t="s">
        <v>244</v>
      </c>
      <c r="E138" s="67">
        <v>81676.479999999996</v>
      </c>
      <c r="F138" s="67">
        <v>22380.400000000001</v>
      </c>
      <c r="G138" s="67">
        <v>4116.32</v>
      </c>
      <c r="H138" s="4">
        <v>2344.88</v>
      </c>
      <c r="I138" s="29">
        <f t="shared" si="2"/>
        <v>110518.08000000002</v>
      </c>
      <c r="J138" s="29">
        <f t="shared" si="3"/>
        <v>16577.712000000003</v>
      </c>
    </row>
    <row r="139" spans="1:10" ht="15.6" customHeight="1" x14ac:dyDescent="0.25">
      <c r="A139">
        <v>120</v>
      </c>
      <c r="B139" s="34">
        <v>3545700</v>
      </c>
      <c r="C139" s="35">
        <v>81115329</v>
      </c>
      <c r="D139" s="36" t="s">
        <v>271</v>
      </c>
      <c r="E139" s="67">
        <v>23247.41</v>
      </c>
      <c r="F139" s="67">
        <v>4205.13</v>
      </c>
      <c r="G139" s="67">
        <v>0</v>
      </c>
      <c r="H139" s="4">
        <v>0</v>
      </c>
      <c r="I139" s="29">
        <f t="shared" si="2"/>
        <v>27452.54</v>
      </c>
      <c r="J139" s="29">
        <f t="shared" si="3"/>
        <v>4117.8810000000003</v>
      </c>
    </row>
    <row r="140" spans="1:10" ht="16.149999999999999" customHeight="1" x14ac:dyDescent="0.25">
      <c r="A140">
        <v>121</v>
      </c>
      <c r="B140" s="34">
        <v>3599000</v>
      </c>
      <c r="C140" s="37">
        <v>80018186</v>
      </c>
      <c r="D140" s="36" t="s">
        <v>118</v>
      </c>
      <c r="E140" s="67">
        <v>19380.900000000001</v>
      </c>
      <c r="F140" s="67">
        <v>1896.44</v>
      </c>
      <c r="G140" s="68">
        <v>0</v>
      </c>
      <c r="H140" s="4">
        <v>0</v>
      </c>
      <c r="I140" s="29">
        <f t="shared" si="2"/>
        <v>21277.34</v>
      </c>
      <c r="J140" s="29">
        <f t="shared" si="3"/>
        <v>3191.6010000000001</v>
      </c>
    </row>
    <row r="141" spans="1:10" ht="16.149999999999999" customHeight="1" x14ac:dyDescent="0.25">
      <c r="A141">
        <v>122</v>
      </c>
      <c r="B141" s="52">
        <v>3601000</v>
      </c>
      <c r="C141" s="51">
        <v>100002583</v>
      </c>
      <c r="D141" s="52" t="s">
        <v>119</v>
      </c>
      <c r="E141" s="53">
        <v>513451.89</v>
      </c>
      <c r="F141" s="53">
        <v>132140.26999999999</v>
      </c>
      <c r="G141" s="53">
        <v>19216.63</v>
      </c>
      <c r="H141" s="53">
        <v>13844.84</v>
      </c>
      <c r="I141" s="54">
        <f t="shared" si="2"/>
        <v>678653.63</v>
      </c>
      <c r="J141" s="54">
        <f t="shared" si="3"/>
        <v>101798.0445</v>
      </c>
    </row>
    <row r="142" spans="1:10" x14ac:dyDescent="0.25">
      <c r="A142">
        <v>123</v>
      </c>
      <c r="B142" s="32">
        <v>3604000</v>
      </c>
      <c r="C142" s="31">
        <v>100003276</v>
      </c>
      <c r="D142" s="32" t="s">
        <v>120</v>
      </c>
      <c r="E142" s="67">
        <v>266671.62</v>
      </c>
      <c r="F142" s="67">
        <v>71403.12</v>
      </c>
      <c r="G142" s="67">
        <v>9967.93</v>
      </c>
      <c r="H142" s="4">
        <v>7481.17</v>
      </c>
      <c r="I142" s="29">
        <f t="shared" si="2"/>
        <v>355523.83999999997</v>
      </c>
      <c r="J142" s="29">
        <f t="shared" si="3"/>
        <v>53328.575999999994</v>
      </c>
    </row>
    <row r="143" spans="1:10" x14ac:dyDescent="0.25">
      <c r="A143">
        <v>124</v>
      </c>
      <c r="B143" s="32">
        <v>3606000</v>
      </c>
      <c r="C143" s="31">
        <v>159346188</v>
      </c>
      <c r="D143" s="32" t="s">
        <v>121</v>
      </c>
      <c r="E143" s="67">
        <v>152036.06</v>
      </c>
      <c r="F143" s="67">
        <v>31870.98</v>
      </c>
      <c r="G143" s="67">
        <v>6730.16</v>
      </c>
      <c r="H143" s="4">
        <v>3339.24</v>
      </c>
      <c r="I143" s="29">
        <f t="shared" si="2"/>
        <v>193976.44</v>
      </c>
      <c r="J143" s="29">
        <f t="shared" si="3"/>
        <v>29096.466</v>
      </c>
    </row>
    <row r="144" spans="1:10" x14ac:dyDescent="0.25">
      <c r="A144">
        <v>125</v>
      </c>
      <c r="B144" s="32">
        <v>3704000</v>
      </c>
      <c r="C144" s="31">
        <v>100003318</v>
      </c>
      <c r="D144" s="32" t="s">
        <v>122</v>
      </c>
      <c r="E144" s="67">
        <v>180981.22</v>
      </c>
      <c r="F144" s="67">
        <v>32303.21</v>
      </c>
      <c r="G144" s="67">
        <v>29662.3</v>
      </c>
      <c r="H144" s="4">
        <v>3384.52</v>
      </c>
      <c r="I144" s="29">
        <f t="shared" si="2"/>
        <v>246331.24999999997</v>
      </c>
      <c r="J144" s="29">
        <f t="shared" si="3"/>
        <v>36949.687499999993</v>
      </c>
    </row>
    <row r="145" spans="1:10" x14ac:dyDescent="0.25">
      <c r="A145">
        <v>126</v>
      </c>
      <c r="B145" s="32">
        <v>3804000</v>
      </c>
      <c r="C145" s="31">
        <v>4935367</v>
      </c>
      <c r="D145" s="32" t="s">
        <v>123</v>
      </c>
      <c r="E145" s="67">
        <v>235698.64</v>
      </c>
      <c r="F145" s="67">
        <v>47099.66</v>
      </c>
      <c r="G145" s="67">
        <v>12910.06</v>
      </c>
      <c r="H145" s="4">
        <v>4934.79</v>
      </c>
      <c r="I145" s="29">
        <f t="shared" si="2"/>
        <v>300643.15000000002</v>
      </c>
      <c r="J145" s="29">
        <f t="shared" si="3"/>
        <v>45096.472500000003</v>
      </c>
    </row>
    <row r="146" spans="1:10" x14ac:dyDescent="0.25">
      <c r="A146">
        <v>127</v>
      </c>
      <c r="B146" s="32">
        <v>3806000</v>
      </c>
      <c r="C146" s="31">
        <v>4935375</v>
      </c>
      <c r="D146" s="32" t="s">
        <v>124</v>
      </c>
      <c r="E146" s="67">
        <v>173526.9</v>
      </c>
      <c r="F146" s="67">
        <v>37565.14</v>
      </c>
      <c r="G146" s="67">
        <v>17044.650000000001</v>
      </c>
      <c r="H146" s="4">
        <v>3935.85</v>
      </c>
      <c r="I146" s="29">
        <f t="shared" si="2"/>
        <v>232072.53999999998</v>
      </c>
      <c r="J146" s="29">
        <f t="shared" si="3"/>
        <v>34810.880999999994</v>
      </c>
    </row>
    <row r="147" spans="1:10" x14ac:dyDescent="0.25">
      <c r="A147">
        <v>128</v>
      </c>
      <c r="B147" s="32">
        <v>3809000</v>
      </c>
      <c r="C147" s="31">
        <v>114922136</v>
      </c>
      <c r="D147" s="32" t="s">
        <v>125</v>
      </c>
      <c r="E147" s="67">
        <v>112390.34</v>
      </c>
      <c r="F147" s="67">
        <v>22251.51</v>
      </c>
      <c r="G147" s="67">
        <v>10940.49</v>
      </c>
      <c r="H147" s="4">
        <v>2331.38</v>
      </c>
      <c r="I147" s="29">
        <f t="shared" si="2"/>
        <v>147913.72</v>
      </c>
      <c r="J147" s="29">
        <f t="shared" si="3"/>
        <v>22187.058000000001</v>
      </c>
    </row>
    <row r="148" spans="1:10" x14ac:dyDescent="0.25">
      <c r="A148">
        <v>129</v>
      </c>
      <c r="B148" s="32">
        <v>3810000</v>
      </c>
      <c r="C148" s="31">
        <v>100004217</v>
      </c>
      <c r="D148" s="32" t="s">
        <v>126</v>
      </c>
      <c r="E148" s="67">
        <v>253689.62</v>
      </c>
      <c r="F148" s="67">
        <v>50240.58</v>
      </c>
      <c r="G148" s="67">
        <v>22992.63</v>
      </c>
      <c r="H148" s="4">
        <v>5263.89</v>
      </c>
      <c r="I148" s="29">
        <f t="shared" ref="I148:I211" si="4">SUM(E148:H148)</f>
        <v>332186.72000000003</v>
      </c>
      <c r="J148" s="29">
        <f t="shared" si="3"/>
        <v>49828.008000000002</v>
      </c>
    </row>
    <row r="149" spans="1:10" x14ac:dyDescent="0.25">
      <c r="A149">
        <v>130</v>
      </c>
      <c r="B149" s="32">
        <v>3840700</v>
      </c>
      <c r="C149" s="31">
        <v>143132376</v>
      </c>
      <c r="D149" s="32" t="s">
        <v>127</v>
      </c>
      <c r="E149" s="67">
        <v>15933.01</v>
      </c>
      <c r="F149" s="67">
        <v>3328.52</v>
      </c>
      <c r="G149" s="67">
        <v>1238.07</v>
      </c>
      <c r="H149" s="4">
        <v>348.74</v>
      </c>
      <c r="I149" s="29">
        <f t="shared" si="4"/>
        <v>20848.34</v>
      </c>
      <c r="J149" s="29">
        <f t="shared" ref="J149:J212" si="5">I149*15%</f>
        <v>3127.2509999999997</v>
      </c>
    </row>
    <row r="150" spans="1:10" x14ac:dyDescent="0.25">
      <c r="A150">
        <v>131</v>
      </c>
      <c r="B150" s="32">
        <v>3904000</v>
      </c>
      <c r="C150" s="31">
        <v>193316833</v>
      </c>
      <c r="D150" s="32" t="s">
        <v>128</v>
      </c>
      <c r="E150" s="67">
        <v>245109.63</v>
      </c>
      <c r="F150" s="67">
        <v>56522.45</v>
      </c>
      <c r="G150" s="67">
        <v>20416.46</v>
      </c>
      <c r="H150" s="4">
        <v>5922.04</v>
      </c>
      <c r="I150" s="29">
        <f t="shared" si="4"/>
        <v>327970.58</v>
      </c>
      <c r="J150" s="29">
        <f t="shared" si="5"/>
        <v>49195.587</v>
      </c>
    </row>
    <row r="151" spans="1:10" x14ac:dyDescent="0.25">
      <c r="A151">
        <v>132</v>
      </c>
      <c r="B151" s="32">
        <v>4003000</v>
      </c>
      <c r="C151" s="31">
        <v>4935458</v>
      </c>
      <c r="D151" s="32" t="s">
        <v>129</v>
      </c>
      <c r="E151" s="67">
        <v>363748.24</v>
      </c>
      <c r="F151" s="67">
        <v>77935.89</v>
      </c>
      <c r="G151" s="67">
        <v>47052.44</v>
      </c>
      <c r="H151" s="4">
        <v>8165.62</v>
      </c>
      <c r="I151" s="29">
        <f t="shared" si="4"/>
        <v>496902.19</v>
      </c>
      <c r="J151" s="29">
        <f t="shared" si="5"/>
        <v>74535.328500000003</v>
      </c>
    </row>
    <row r="152" spans="1:10" x14ac:dyDescent="0.25">
      <c r="A152">
        <v>133</v>
      </c>
      <c r="B152" s="32">
        <v>4101000</v>
      </c>
      <c r="C152" s="31">
        <v>100002336</v>
      </c>
      <c r="D152" s="32" t="s">
        <v>130</v>
      </c>
      <c r="E152" s="67">
        <v>296068.56</v>
      </c>
      <c r="F152" s="67">
        <v>74107.48</v>
      </c>
      <c r="G152" s="67">
        <v>21029.29</v>
      </c>
      <c r="H152" s="4">
        <v>7764.52</v>
      </c>
      <c r="I152" s="29">
        <f t="shared" si="4"/>
        <v>398969.85</v>
      </c>
      <c r="J152" s="29">
        <f t="shared" si="5"/>
        <v>59845.477499999994</v>
      </c>
    </row>
    <row r="153" spans="1:10" x14ac:dyDescent="0.25">
      <c r="A153">
        <v>134</v>
      </c>
      <c r="B153" s="32">
        <v>4102000</v>
      </c>
      <c r="C153" s="31">
        <v>159346683</v>
      </c>
      <c r="D153" s="32" t="s">
        <v>131</v>
      </c>
      <c r="E153" s="67">
        <v>116321.22</v>
      </c>
      <c r="F153" s="67">
        <v>28448.95</v>
      </c>
      <c r="G153" s="67">
        <v>15660.4</v>
      </c>
      <c r="H153" s="4">
        <v>2980.71</v>
      </c>
      <c r="I153" s="29">
        <f t="shared" si="4"/>
        <v>163411.28</v>
      </c>
      <c r="J153" s="29">
        <f t="shared" si="5"/>
        <v>24511.691999999999</v>
      </c>
    </row>
    <row r="154" spans="1:10" x14ac:dyDescent="0.25">
      <c r="A154">
        <v>135</v>
      </c>
      <c r="B154" s="32">
        <v>4201000</v>
      </c>
      <c r="C154" s="31">
        <v>100002500</v>
      </c>
      <c r="D154" s="32" t="s">
        <v>132</v>
      </c>
      <c r="E154" s="67">
        <v>294594.46999999997</v>
      </c>
      <c r="F154" s="67">
        <v>67588.100000000006</v>
      </c>
      <c r="G154" s="67">
        <v>14863.65</v>
      </c>
      <c r="H154" s="4">
        <v>7081.43</v>
      </c>
      <c r="I154" s="29">
        <f t="shared" si="4"/>
        <v>384127.64999999997</v>
      </c>
      <c r="J154" s="29">
        <f t="shared" si="5"/>
        <v>57619.147499999992</v>
      </c>
    </row>
    <row r="155" spans="1:10" x14ac:dyDescent="0.25">
      <c r="A155">
        <v>136</v>
      </c>
      <c r="B155" s="32">
        <v>4202000</v>
      </c>
      <c r="C155" s="31">
        <v>4935524</v>
      </c>
      <c r="D155" s="32" t="s">
        <v>133</v>
      </c>
      <c r="E155" s="67">
        <v>138567.21</v>
      </c>
      <c r="F155" s="67">
        <v>29255.56</v>
      </c>
      <c r="G155" s="67">
        <v>5407.79</v>
      </c>
      <c r="H155" s="4">
        <v>3065.21</v>
      </c>
      <c r="I155" s="29">
        <f t="shared" si="4"/>
        <v>176295.77</v>
      </c>
      <c r="J155" s="29">
        <f t="shared" si="5"/>
        <v>26444.365499999996</v>
      </c>
    </row>
    <row r="156" spans="1:10" x14ac:dyDescent="0.25">
      <c r="A156">
        <v>137</v>
      </c>
      <c r="B156" s="32">
        <v>4203000</v>
      </c>
      <c r="C156" s="31">
        <v>40624256</v>
      </c>
      <c r="D156" s="32" t="s">
        <v>134</v>
      </c>
      <c r="E156" s="67">
        <v>234748.09</v>
      </c>
      <c r="F156" s="67">
        <v>56423.37</v>
      </c>
      <c r="G156" s="67">
        <v>14683.81</v>
      </c>
      <c r="H156" s="4">
        <v>5911.7</v>
      </c>
      <c r="I156" s="29">
        <f t="shared" si="4"/>
        <v>311766.97000000003</v>
      </c>
      <c r="J156" s="29">
        <f t="shared" si="5"/>
        <v>46765.0455</v>
      </c>
    </row>
    <row r="157" spans="1:10" x14ac:dyDescent="0.25">
      <c r="A157">
        <v>138</v>
      </c>
      <c r="B157" s="32">
        <v>4204000</v>
      </c>
      <c r="C157" s="31">
        <v>100003953</v>
      </c>
      <c r="D157" s="32" t="s">
        <v>135</v>
      </c>
      <c r="E157" s="67">
        <v>97182.16</v>
      </c>
      <c r="F157" s="67">
        <v>24023.81</v>
      </c>
      <c r="G157" s="67">
        <v>3338</v>
      </c>
      <c r="H157" s="4">
        <v>2517.0700000000002</v>
      </c>
      <c r="I157" s="29">
        <f t="shared" si="4"/>
        <v>127061.04000000001</v>
      </c>
      <c r="J157" s="29">
        <f t="shared" si="5"/>
        <v>19059.155999999999</v>
      </c>
    </row>
    <row r="158" spans="1:10" x14ac:dyDescent="0.25">
      <c r="A158">
        <v>139</v>
      </c>
      <c r="B158" s="32">
        <v>4301000</v>
      </c>
      <c r="C158" s="31">
        <v>4935573</v>
      </c>
      <c r="D158" s="32" t="s">
        <v>136</v>
      </c>
      <c r="E158" s="67">
        <v>393629.18</v>
      </c>
      <c r="F158" s="67">
        <v>86925.54</v>
      </c>
      <c r="G158" s="67">
        <v>25328.65</v>
      </c>
      <c r="H158" s="4">
        <v>9107.51</v>
      </c>
      <c r="I158" s="29">
        <f t="shared" si="4"/>
        <v>514990.88</v>
      </c>
      <c r="J158" s="29">
        <f t="shared" si="5"/>
        <v>77248.631999999998</v>
      </c>
    </row>
    <row r="159" spans="1:10" x14ac:dyDescent="0.25">
      <c r="A159">
        <v>140</v>
      </c>
      <c r="B159" s="32">
        <v>4302000</v>
      </c>
      <c r="C159" s="31">
        <v>100002831</v>
      </c>
      <c r="D159" s="32" t="s">
        <v>137</v>
      </c>
      <c r="E159" s="67">
        <v>196456.81</v>
      </c>
      <c r="F159" s="67">
        <v>35353.21</v>
      </c>
      <c r="G159" s="67">
        <v>15552.97</v>
      </c>
      <c r="H159" s="4">
        <v>3704.08</v>
      </c>
      <c r="I159" s="29">
        <f t="shared" si="4"/>
        <v>251067.06999999998</v>
      </c>
      <c r="J159" s="29">
        <f t="shared" si="5"/>
        <v>37660.060499999992</v>
      </c>
    </row>
    <row r="160" spans="1:10" x14ac:dyDescent="0.25">
      <c r="A160">
        <v>141</v>
      </c>
      <c r="B160" s="32">
        <v>4303000</v>
      </c>
      <c r="C160" s="31">
        <v>877728774</v>
      </c>
      <c r="D160" s="32" t="s">
        <v>138</v>
      </c>
      <c r="E160" s="67">
        <v>150408.03</v>
      </c>
      <c r="F160" s="67">
        <v>33428.699999999997</v>
      </c>
      <c r="G160" s="67">
        <v>7980.2</v>
      </c>
      <c r="H160" s="4">
        <v>3502.45</v>
      </c>
      <c r="I160" s="29">
        <f t="shared" si="4"/>
        <v>195319.38</v>
      </c>
      <c r="J160" s="29">
        <f t="shared" si="5"/>
        <v>29297.906999999999</v>
      </c>
    </row>
    <row r="161" spans="1:10" x14ac:dyDescent="0.25">
      <c r="A161">
        <v>142</v>
      </c>
      <c r="B161" s="32">
        <v>4304000</v>
      </c>
      <c r="C161" s="31">
        <v>40619934</v>
      </c>
      <c r="D161" s="32" t="s">
        <v>139</v>
      </c>
      <c r="E161" s="67">
        <v>1984502.29</v>
      </c>
      <c r="F161" s="67">
        <v>525959.66</v>
      </c>
      <c r="G161" s="67">
        <v>88144.2</v>
      </c>
      <c r="H161" s="4">
        <v>55106.96</v>
      </c>
      <c r="I161" s="29">
        <f t="shared" si="4"/>
        <v>2653713.1100000003</v>
      </c>
      <c r="J161" s="29">
        <f t="shared" si="5"/>
        <v>398056.96650000004</v>
      </c>
    </row>
    <row r="162" spans="1:10" x14ac:dyDescent="0.25">
      <c r="A162">
        <v>143</v>
      </c>
      <c r="B162" s="32">
        <v>4401000</v>
      </c>
      <c r="C162" s="31">
        <v>128265493</v>
      </c>
      <c r="D162" s="32" t="s">
        <v>140</v>
      </c>
      <c r="E162" s="67">
        <v>459884.64</v>
      </c>
      <c r="F162" s="67">
        <v>118730.54</v>
      </c>
      <c r="G162" s="67">
        <v>14305.37</v>
      </c>
      <c r="H162" s="4">
        <v>12439.85</v>
      </c>
      <c r="I162" s="29">
        <f t="shared" si="4"/>
        <v>605360.4</v>
      </c>
      <c r="J162" s="29">
        <f t="shared" si="5"/>
        <v>90804.06</v>
      </c>
    </row>
    <row r="163" spans="1:10" x14ac:dyDescent="0.25">
      <c r="A163">
        <v>144</v>
      </c>
      <c r="B163" s="32">
        <v>4501000</v>
      </c>
      <c r="C163" s="31">
        <v>177982667</v>
      </c>
      <c r="D163" s="32" t="s">
        <v>141</v>
      </c>
      <c r="E163" s="67">
        <v>198402.39</v>
      </c>
      <c r="F163" s="67">
        <v>46447.24</v>
      </c>
      <c r="G163" s="67">
        <v>21454.080000000002</v>
      </c>
      <c r="H163" s="4">
        <v>4866.45</v>
      </c>
      <c r="I163" s="29">
        <f t="shared" si="4"/>
        <v>271170.16000000003</v>
      </c>
      <c r="J163" s="29">
        <f t="shared" si="5"/>
        <v>40675.524000000005</v>
      </c>
    </row>
    <row r="164" spans="1:10" x14ac:dyDescent="0.25">
      <c r="A164">
        <v>145</v>
      </c>
      <c r="B164" s="32">
        <v>4502000</v>
      </c>
      <c r="C164" s="31">
        <v>144965204</v>
      </c>
      <c r="D164" s="32" t="s">
        <v>142</v>
      </c>
      <c r="E164" s="67">
        <v>217130.83</v>
      </c>
      <c r="F164" s="67">
        <v>47865.04</v>
      </c>
      <c r="G164" s="67">
        <v>18114.689999999999</v>
      </c>
      <c r="H164" s="4">
        <v>5015</v>
      </c>
      <c r="I164" s="29">
        <f t="shared" si="4"/>
        <v>288125.56</v>
      </c>
      <c r="J164" s="29">
        <f t="shared" si="5"/>
        <v>43218.833999999995</v>
      </c>
    </row>
    <row r="165" spans="1:10" x14ac:dyDescent="0.25">
      <c r="A165">
        <v>146</v>
      </c>
      <c r="B165" s="32">
        <v>4602000</v>
      </c>
      <c r="C165" s="31">
        <v>183871490</v>
      </c>
      <c r="D165" s="32" t="s">
        <v>143</v>
      </c>
      <c r="E165" s="67">
        <v>217839.03</v>
      </c>
      <c r="F165" s="67">
        <v>58917.84</v>
      </c>
      <c r="G165" s="67">
        <v>7408.03</v>
      </c>
      <c r="H165" s="4">
        <v>6173.07</v>
      </c>
      <c r="I165" s="29">
        <f t="shared" si="4"/>
        <v>290337.97000000003</v>
      </c>
      <c r="J165" s="29">
        <f t="shared" si="5"/>
        <v>43550.695500000002</v>
      </c>
    </row>
    <row r="166" spans="1:10" x14ac:dyDescent="0.25">
      <c r="A166">
        <v>147</v>
      </c>
      <c r="B166" s="32">
        <v>4603000</v>
      </c>
      <c r="C166" s="31">
        <v>179322540</v>
      </c>
      <c r="D166" s="32" t="s">
        <v>144</v>
      </c>
      <c r="E166" s="67">
        <v>229496.76</v>
      </c>
      <c r="F166" s="67">
        <v>55325.35</v>
      </c>
      <c r="G166" s="67">
        <v>22625.77</v>
      </c>
      <c r="H166" s="4">
        <v>5796.66</v>
      </c>
      <c r="I166" s="29">
        <f t="shared" si="4"/>
        <v>313244.53999999998</v>
      </c>
      <c r="J166" s="29">
        <f t="shared" si="5"/>
        <v>46986.680999999997</v>
      </c>
    </row>
    <row r="167" spans="1:10" x14ac:dyDescent="0.25">
      <c r="A167">
        <v>148</v>
      </c>
      <c r="B167" s="52">
        <v>4605000</v>
      </c>
      <c r="C167" s="51">
        <v>69734689</v>
      </c>
      <c r="D167" s="52" t="s">
        <v>145</v>
      </c>
      <c r="E167" s="53">
        <v>1028185.89</v>
      </c>
      <c r="F167" s="53">
        <v>235200.73</v>
      </c>
      <c r="G167" s="53">
        <v>51360.26</v>
      </c>
      <c r="H167" s="53">
        <v>24642.799999999999</v>
      </c>
      <c r="I167" s="54">
        <f t="shared" si="4"/>
        <v>1339389.6800000002</v>
      </c>
      <c r="J167" s="54">
        <f t="shared" si="5"/>
        <v>200908.45200000002</v>
      </c>
    </row>
    <row r="168" spans="1:10" x14ac:dyDescent="0.25">
      <c r="A168">
        <v>149</v>
      </c>
      <c r="B168" s="32">
        <v>4701000</v>
      </c>
      <c r="C168" s="31">
        <v>100002328</v>
      </c>
      <c r="D168" s="32" t="s">
        <v>146</v>
      </c>
      <c r="E168" s="67">
        <v>85912.59</v>
      </c>
      <c r="F168" s="67">
        <v>20235.71</v>
      </c>
      <c r="G168" s="67">
        <v>2509.56</v>
      </c>
      <c r="H168" s="4">
        <v>2120.1799999999998</v>
      </c>
      <c r="I168" s="29">
        <f t="shared" si="4"/>
        <v>110778.03999999998</v>
      </c>
      <c r="J168" s="29">
        <f t="shared" si="5"/>
        <v>16616.705999999995</v>
      </c>
    </row>
    <row r="169" spans="1:10" x14ac:dyDescent="0.25">
      <c r="A169">
        <v>150</v>
      </c>
      <c r="B169" s="52">
        <v>4702000</v>
      </c>
      <c r="C169" s="51">
        <v>70767454</v>
      </c>
      <c r="D169" s="52" t="s">
        <v>147</v>
      </c>
      <c r="E169" s="53">
        <v>591423.96</v>
      </c>
      <c r="F169" s="53">
        <v>106822.71</v>
      </c>
      <c r="G169" s="53">
        <v>13501.33</v>
      </c>
      <c r="H169" s="53">
        <v>11192.14</v>
      </c>
      <c r="I169" s="54">
        <f t="shared" si="4"/>
        <v>722940.1399999999</v>
      </c>
      <c r="J169" s="54">
        <f t="shared" si="5"/>
        <v>108441.02099999998</v>
      </c>
    </row>
    <row r="170" spans="1:10" x14ac:dyDescent="0.25">
      <c r="A170">
        <v>151</v>
      </c>
      <c r="B170" s="32">
        <v>4706000</v>
      </c>
      <c r="C170" s="31">
        <v>89540314</v>
      </c>
      <c r="D170" s="32" t="s">
        <v>148</v>
      </c>
      <c r="E170" s="67">
        <v>318811.34000000003</v>
      </c>
      <c r="F170" s="67">
        <v>65783.8</v>
      </c>
      <c r="G170" s="67">
        <v>26765.99</v>
      </c>
      <c r="H170" s="4">
        <v>6892.4</v>
      </c>
      <c r="I170" s="29">
        <f t="shared" si="4"/>
        <v>418253.53</v>
      </c>
      <c r="J170" s="29">
        <f t="shared" si="5"/>
        <v>62738.029500000004</v>
      </c>
    </row>
    <row r="171" spans="1:10" x14ac:dyDescent="0.25">
      <c r="A171">
        <v>152</v>
      </c>
      <c r="B171" s="32">
        <v>4708000</v>
      </c>
      <c r="C171" s="31">
        <v>100643238</v>
      </c>
      <c r="D171" s="32" t="s">
        <v>149</v>
      </c>
      <c r="E171" s="67">
        <v>287857.02</v>
      </c>
      <c r="F171" s="67">
        <v>66194.69</v>
      </c>
      <c r="G171" s="67">
        <v>38817.71</v>
      </c>
      <c r="H171" s="4">
        <v>6935.47</v>
      </c>
      <c r="I171" s="29">
        <f t="shared" si="4"/>
        <v>399804.89</v>
      </c>
      <c r="J171" s="29">
        <f t="shared" si="5"/>
        <v>59970.733500000002</v>
      </c>
    </row>
    <row r="172" spans="1:10" x14ac:dyDescent="0.25">
      <c r="A172">
        <v>153</v>
      </c>
      <c r="B172" s="32">
        <v>4712000</v>
      </c>
      <c r="C172" s="31">
        <v>4935821</v>
      </c>
      <c r="D172" s="32" t="s">
        <v>150</v>
      </c>
      <c r="E172" s="67">
        <v>245788.76</v>
      </c>
      <c r="F172" s="67">
        <v>53653.57</v>
      </c>
      <c r="G172" s="67">
        <v>22513.03</v>
      </c>
      <c r="H172" s="4">
        <v>5621.49</v>
      </c>
      <c r="I172" s="29">
        <f t="shared" si="4"/>
        <v>327576.84999999998</v>
      </c>
      <c r="J172" s="29">
        <f t="shared" si="5"/>
        <v>49136.527499999997</v>
      </c>
    </row>
    <row r="173" spans="1:10" x14ac:dyDescent="0.25">
      <c r="A173">
        <v>154</v>
      </c>
      <c r="B173" s="32">
        <v>4713000</v>
      </c>
      <c r="C173" s="31">
        <v>100643576</v>
      </c>
      <c r="D173" s="32" t="s">
        <v>151</v>
      </c>
      <c r="E173" s="67">
        <v>324161.49</v>
      </c>
      <c r="F173" s="67">
        <v>64822.1</v>
      </c>
      <c r="G173" s="67">
        <v>6661.12</v>
      </c>
      <c r="H173" s="4">
        <v>6791.61</v>
      </c>
      <c r="I173" s="29">
        <f t="shared" si="4"/>
        <v>402436.31999999995</v>
      </c>
      <c r="J173" s="29">
        <f t="shared" si="5"/>
        <v>60365.447999999989</v>
      </c>
    </row>
    <row r="174" spans="1:10" x14ac:dyDescent="0.25">
      <c r="A174">
        <v>155</v>
      </c>
      <c r="B174" s="32">
        <v>4801000</v>
      </c>
      <c r="C174" s="31">
        <v>100002518</v>
      </c>
      <c r="D174" s="32" t="s">
        <v>152</v>
      </c>
      <c r="E174" s="67">
        <v>141938.43</v>
      </c>
      <c r="F174" s="67">
        <v>26263.23</v>
      </c>
      <c r="G174" s="67">
        <v>14940</v>
      </c>
      <c r="H174" s="4">
        <v>2751.68</v>
      </c>
      <c r="I174" s="29">
        <f t="shared" si="4"/>
        <v>185893.34</v>
      </c>
      <c r="J174" s="29">
        <f t="shared" si="5"/>
        <v>27884.001</v>
      </c>
    </row>
    <row r="175" spans="1:10" x14ac:dyDescent="0.25">
      <c r="A175">
        <v>156</v>
      </c>
      <c r="B175" s="32">
        <v>4802000</v>
      </c>
      <c r="C175" s="31">
        <v>127971646</v>
      </c>
      <c r="D175" s="32" t="s">
        <v>153</v>
      </c>
      <c r="E175" s="67">
        <v>148279.37</v>
      </c>
      <c r="F175" s="67">
        <v>27283.7</v>
      </c>
      <c r="G175" s="67">
        <v>11573.81</v>
      </c>
      <c r="H175" s="4">
        <v>2858.6</v>
      </c>
      <c r="I175" s="29">
        <f t="shared" si="4"/>
        <v>189995.48</v>
      </c>
      <c r="J175" s="29">
        <f t="shared" si="5"/>
        <v>28499.322</v>
      </c>
    </row>
    <row r="176" spans="1:10" x14ac:dyDescent="0.25">
      <c r="A176">
        <v>157</v>
      </c>
      <c r="B176" s="32">
        <v>4901000</v>
      </c>
      <c r="C176" s="31">
        <v>4935912</v>
      </c>
      <c r="D176" s="32" t="s">
        <v>154</v>
      </c>
      <c r="E176" s="67">
        <v>140058.1</v>
      </c>
      <c r="F176" s="67">
        <v>30784.9</v>
      </c>
      <c r="G176" s="67">
        <v>5510.92</v>
      </c>
      <c r="H176" s="4">
        <v>3225.45</v>
      </c>
      <c r="I176" s="29">
        <f t="shared" si="4"/>
        <v>179579.37000000002</v>
      </c>
      <c r="J176" s="29">
        <f t="shared" si="5"/>
        <v>26936.905500000004</v>
      </c>
    </row>
    <row r="177" spans="1:10" x14ac:dyDescent="0.25">
      <c r="A177">
        <v>158</v>
      </c>
      <c r="B177" s="32">
        <v>4902000</v>
      </c>
      <c r="C177" s="31">
        <v>4935904</v>
      </c>
      <c r="D177" s="32" t="s">
        <v>155</v>
      </c>
      <c r="E177" s="67">
        <v>93225.76</v>
      </c>
      <c r="F177" s="67">
        <v>23903.78</v>
      </c>
      <c r="G177" s="67">
        <v>9627.91</v>
      </c>
      <c r="H177" s="4">
        <v>2504.4899999999998</v>
      </c>
      <c r="I177" s="29">
        <f t="shared" si="4"/>
        <v>129261.94</v>
      </c>
      <c r="J177" s="29">
        <f t="shared" si="5"/>
        <v>19389.291000000001</v>
      </c>
    </row>
    <row r="178" spans="1:10" x14ac:dyDescent="0.25">
      <c r="A178">
        <v>159</v>
      </c>
      <c r="B178" s="32">
        <v>5006000</v>
      </c>
      <c r="C178" s="31">
        <v>100003862</v>
      </c>
      <c r="D178" s="32" t="s">
        <v>156</v>
      </c>
      <c r="E178" s="67">
        <v>234513.02</v>
      </c>
      <c r="F178" s="67">
        <v>51224.35</v>
      </c>
      <c r="G178" s="67">
        <v>38954.21</v>
      </c>
      <c r="H178" s="4">
        <v>5366.96</v>
      </c>
      <c r="I178" s="29">
        <f t="shared" si="4"/>
        <v>330058.54000000004</v>
      </c>
      <c r="J178" s="29">
        <f t="shared" si="5"/>
        <v>49508.781000000003</v>
      </c>
    </row>
    <row r="179" spans="1:10" x14ac:dyDescent="0.25">
      <c r="A179">
        <v>160</v>
      </c>
      <c r="B179" s="32">
        <v>5008000</v>
      </c>
      <c r="C179" s="31">
        <v>619846082</v>
      </c>
      <c r="D179" s="32" t="s">
        <v>157</v>
      </c>
      <c r="E179" s="67">
        <v>113672.52</v>
      </c>
      <c r="F179" s="67">
        <v>21136.69</v>
      </c>
      <c r="G179" s="67">
        <v>8625.3700000000008</v>
      </c>
      <c r="H179" s="4">
        <v>2214.5700000000002</v>
      </c>
      <c r="I179" s="29">
        <f t="shared" si="4"/>
        <v>145649.15</v>
      </c>
      <c r="J179" s="29">
        <f t="shared" si="5"/>
        <v>21847.372499999998</v>
      </c>
    </row>
    <row r="180" spans="1:10" x14ac:dyDescent="0.25">
      <c r="A180">
        <v>161</v>
      </c>
      <c r="B180" s="32">
        <v>5102000</v>
      </c>
      <c r="C180" s="31">
        <v>4936076</v>
      </c>
      <c r="D180" s="32" t="s">
        <v>158</v>
      </c>
      <c r="E180" s="67">
        <v>201944.98</v>
      </c>
      <c r="F180" s="67">
        <v>40755.61</v>
      </c>
      <c r="G180" s="67">
        <v>13628.28</v>
      </c>
      <c r="H180" s="4">
        <v>4270.12</v>
      </c>
      <c r="I180" s="29">
        <f t="shared" si="4"/>
        <v>260598.99000000002</v>
      </c>
      <c r="J180" s="29">
        <f t="shared" si="5"/>
        <v>39089.8485</v>
      </c>
    </row>
    <row r="181" spans="1:10" x14ac:dyDescent="0.25">
      <c r="A181">
        <v>162</v>
      </c>
      <c r="B181" s="32">
        <v>5106000</v>
      </c>
      <c r="C181" s="31">
        <v>800166378</v>
      </c>
      <c r="D181" s="32" t="s">
        <v>246</v>
      </c>
      <c r="E181" s="67">
        <v>106861.49</v>
      </c>
      <c r="F181" s="67">
        <v>21236.65</v>
      </c>
      <c r="G181" s="67">
        <v>4868.05</v>
      </c>
      <c r="H181" s="4">
        <v>2225.0500000000002</v>
      </c>
      <c r="I181" s="29">
        <f t="shared" si="4"/>
        <v>135191.24</v>
      </c>
      <c r="J181" s="29">
        <f t="shared" si="5"/>
        <v>20278.685999999998</v>
      </c>
    </row>
    <row r="182" spans="1:10" x14ac:dyDescent="0.25">
      <c r="A182">
        <v>163</v>
      </c>
      <c r="B182" s="32">
        <v>5201000</v>
      </c>
      <c r="C182" s="31">
        <v>10324382</v>
      </c>
      <c r="D182" s="32" t="s">
        <v>159</v>
      </c>
      <c r="E182" s="67">
        <v>132812.38</v>
      </c>
      <c r="F182" s="67">
        <v>27288.75</v>
      </c>
      <c r="G182" s="67">
        <v>7566.16</v>
      </c>
      <c r="H182" s="4">
        <v>2859.14</v>
      </c>
      <c r="I182" s="29">
        <f t="shared" si="4"/>
        <v>170526.43000000002</v>
      </c>
      <c r="J182" s="29">
        <f t="shared" si="5"/>
        <v>25578.964500000002</v>
      </c>
    </row>
    <row r="183" spans="1:10" x14ac:dyDescent="0.25">
      <c r="A183">
        <v>164</v>
      </c>
      <c r="B183" s="32">
        <v>5204000</v>
      </c>
      <c r="C183" s="31">
        <v>4936167</v>
      </c>
      <c r="D183" s="32" t="s">
        <v>160</v>
      </c>
      <c r="E183" s="67">
        <v>600460.01</v>
      </c>
      <c r="F183" s="67">
        <v>133874.79999999999</v>
      </c>
      <c r="G183" s="67">
        <v>59572.38</v>
      </c>
      <c r="H183" s="4">
        <v>14026.53</v>
      </c>
      <c r="I183" s="29">
        <f t="shared" si="4"/>
        <v>807933.72000000009</v>
      </c>
      <c r="J183" s="29">
        <f t="shared" si="5"/>
        <v>121190.058</v>
      </c>
    </row>
    <row r="184" spans="1:10" x14ac:dyDescent="0.25">
      <c r="A184">
        <v>165</v>
      </c>
      <c r="B184" s="52">
        <v>5205000</v>
      </c>
      <c r="C184" s="51">
        <v>100643295</v>
      </c>
      <c r="D184" s="52" t="s">
        <v>249</v>
      </c>
      <c r="E184" s="53">
        <v>197898.18</v>
      </c>
      <c r="F184" s="53">
        <v>47109.77</v>
      </c>
      <c r="G184" s="53">
        <v>14627.76</v>
      </c>
      <c r="H184" s="53">
        <v>4935.88</v>
      </c>
      <c r="I184" s="54">
        <f t="shared" si="4"/>
        <v>264571.58999999997</v>
      </c>
      <c r="J184" s="54">
        <f t="shared" si="5"/>
        <v>39685.738499999992</v>
      </c>
    </row>
    <row r="185" spans="1:10" x14ac:dyDescent="0.25">
      <c r="A185">
        <v>166</v>
      </c>
      <c r="B185" s="32">
        <v>5301000</v>
      </c>
      <c r="C185" s="31">
        <v>4936340</v>
      </c>
      <c r="D185" s="32" t="s">
        <v>161</v>
      </c>
      <c r="E185" s="67">
        <v>162433.48000000001</v>
      </c>
      <c r="F185" s="67">
        <v>33197.31</v>
      </c>
      <c r="G185" s="67">
        <v>10254.6</v>
      </c>
      <c r="H185" s="4">
        <v>3478.21</v>
      </c>
      <c r="I185" s="29">
        <f t="shared" si="4"/>
        <v>209363.6</v>
      </c>
      <c r="J185" s="29">
        <f t="shared" si="5"/>
        <v>31404.54</v>
      </c>
    </row>
    <row r="186" spans="1:10" x14ac:dyDescent="0.25">
      <c r="A186">
        <v>167</v>
      </c>
      <c r="B186" s="32">
        <v>5303000</v>
      </c>
      <c r="C186" s="31">
        <v>787662170</v>
      </c>
      <c r="D186" s="32" t="s">
        <v>162</v>
      </c>
      <c r="E186" s="67">
        <v>218730.67</v>
      </c>
      <c r="F186" s="67">
        <v>47192.92</v>
      </c>
      <c r="G186" s="67">
        <v>6617.37</v>
      </c>
      <c r="H186" s="4">
        <v>4944.59</v>
      </c>
      <c r="I186" s="29">
        <f t="shared" si="4"/>
        <v>277485.55000000005</v>
      </c>
      <c r="J186" s="29">
        <f t="shared" si="5"/>
        <v>41622.832500000004</v>
      </c>
    </row>
    <row r="187" spans="1:10" x14ac:dyDescent="0.25">
      <c r="A187">
        <v>168</v>
      </c>
      <c r="B187" s="32">
        <v>5401000</v>
      </c>
      <c r="C187" s="31">
        <v>193209871</v>
      </c>
      <c r="D187" s="32" t="s">
        <v>163</v>
      </c>
      <c r="E187" s="67">
        <v>175493.44</v>
      </c>
      <c r="F187" s="67">
        <v>39318.1</v>
      </c>
      <c r="G187" s="67">
        <v>8897.7000000000007</v>
      </c>
      <c r="H187" s="4">
        <v>4119.5</v>
      </c>
      <c r="I187" s="29">
        <f t="shared" si="4"/>
        <v>227828.74000000002</v>
      </c>
      <c r="J187" s="29">
        <f t="shared" si="5"/>
        <v>34174.311000000002</v>
      </c>
    </row>
    <row r="188" spans="1:10" x14ac:dyDescent="0.25">
      <c r="A188">
        <v>169</v>
      </c>
      <c r="B188" s="52">
        <v>5403000</v>
      </c>
      <c r="C188" s="51">
        <v>627871981</v>
      </c>
      <c r="D188" s="52" t="s">
        <v>164</v>
      </c>
      <c r="E188" s="53">
        <v>401758.51</v>
      </c>
      <c r="F188" s="53">
        <v>75007.63</v>
      </c>
      <c r="G188" s="53">
        <v>36295.68</v>
      </c>
      <c r="H188" s="53">
        <v>7858.76</v>
      </c>
      <c r="I188" s="54">
        <f t="shared" si="4"/>
        <v>520920.58</v>
      </c>
      <c r="J188" s="54">
        <f t="shared" si="5"/>
        <v>78138.087</v>
      </c>
    </row>
    <row r="189" spans="1:10" x14ac:dyDescent="0.25">
      <c r="A189">
        <v>170</v>
      </c>
      <c r="B189" s="52">
        <v>5404000</v>
      </c>
      <c r="C189" s="51">
        <v>100688175</v>
      </c>
      <c r="D189" s="52" t="s">
        <v>165</v>
      </c>
      <c r="E189" s="53">
        <v>166959.43</v>
      </c>
      <c r="F189" s="53">
        <v>21580.22</v>
      </c>
      <c r="G189" s="53">
        <v>15197.21</v>
      </c>
      <c r="H189" s="53">
        <v>2261.02</v>
      </c>
      <c r="I189" s="54">
        <f t="shared" si="4"/>
        <v>205997.87999999998</v>
      </c>
      <c r="J189" s="54">
        <f t="shared" si="5"/>
        <v>30899.681999999993</v>
      </c>
    </row>
    <row r="190" spans="1:10" x14ac:dyDescent="0.25">
      <c r="A190">
        <v>171</v>
      </c>
      <c r="B190" s="32">
        <v>5440700</v>
      </c>
      <c r="C190" s="31">
        <v>135163348</v>
      </c>
      <c r="D190" s="32" t="s">
        <v>166</v>
      </c>
      <c r="E190" s="67">
        <v>369671.31</v>
      </c>
      <c r="F190" s="67">
        <v>75830.95</v>
      </c>
      <c r="G190" s="67">
        <v>10572.37</v>
      </c>
      <c r="H190" s="4">
        <v>7945.04</v>
      </c>
      <c r="I190" s="29">
        <f t="shared" si="4"/>
        <v>464019.67</v>
      </c>
      <c r="J190" s="29">
        <f t="shared" si="5"/>
        <v>69602.950499999992</v>
      </c>
    </row>
    <row r="191" spans="1:10" x14ac:dyDescent="0.25">
      <c r="A191">
        <v>172</v>
      </c>
      <c r="B191" s="32">
        <v>5502000</v>
      </c>
      <c r="C191" s="31">
        <v>933646168</v>
      </c>
      <c r="D191" s="32" t="s">
        <v>167</v>
      </c>
      <c r="E191" s="67">
        <v>230675.91</v>
      </c>
      <c r="F191" s="67">
        <v>54868.54</v>
      </c>
      <c r="G191" s="67">
        <v>12860.96</v>
      </c>
      <c r="H191" s="4">
        <v>5748.79</v>
      </c>
      <c r="I191" s="29">
        <f t="shared" si="4"/>
        <v>304154.2</v>
      </c>
      <c r="J191" s="29">
        <f t="shared" si="5"/>
        <v>45623.13</v>
      </c>
    </row>
    <row r="192" spans="1:10" x14ac:dyDescent="0.25">
      <c r="A192">
        <v>173</v>
      </c>
      <c r="B192" s="32">
        <v>5503000</v>
      </c>
      <c r="C192" s="31">
        <v>800166386</v>
      </c>
      <c r="D192" s="32" t="s">
        <v>168</v>
      </c>
      <c r="E192" s="67">
        <v>99736.639999999999</v>
      </c>
      <c r="F192" s="67">
        <v>24633.56</v>
      </c>
      <c r="G192" s="67">
        <v>6242.11</v>
      </c>
      <c r="H192" s="4">
        <v>2580.94</v>
      </c>
      <c r="I192" s="29">
        <f t="shared" si="4"/>
        <v>133193.25</v>
      </c>
      <c r="J192" s="29">
        <f t="shared" si="5"/>
        <v>19978.987499999999</v>
      </c>
    </row>
    <row r="193" spans="1:10" x14ac:dyDescent="0.25">
      <c r="A193">
        <v>174</v>
      </c>
      <c r="B193" s="32">
        <v>5504000</v>
      </c>
      <c r="C193" s="31">
        <v>100003615</v>
      </c>
      <c r="D193" s="32" t="s">
        <v>169</v>
      </c>
      <c r="E193" s="67">
        <v>185725.8</v>
      </c>
      <c r="F193" s="67">
        <v>38462.86</v>
      </c>
      <c r="G193" s="67">
        <v>11181.67</v>
      </c>
      <c r="H193" s="4">
        <v>4029.9</v>
      </c>
      <c r="I193" s="29">
        <f t="shared" si="4"/>
        <v>239400.22999999998</v>
      </c>
      <c r="J193" s="29">
        <f t="shared" si="5"/>
        <v>35910.034499999994</v>
      </c>
    </row>
    <row r="194" spans="1:10" x14ac:dyDescent="0.25">
      <c r="A194">
        <v>175</v>
      </c>
      <c r="B194" s="32">
        <v>5602000</v>
      </c>
      <c r="C194" s="31">
        <v>4936522</v>
      </c>
      <c r="D194" s="32" t="s">
        <v>170</v>
      </c>
      <c r="E194" s="67">
        <v>287792.64000000001</v>
      </c>
      <c r="F194" s="67">
        <v>60140.06</v>
      </c>
      <c r="G194" s="67">
        <v>24668.43</v>
      </c>
      <c r="H194" s="4">
        <v>6301.1</v>
      </c>
      <c r="I194" s="29">
        <f t="shared" si="4"/>
        <v>378902.23</v>
      </c>
      <c r="J194" s="29">
        <f t="shared" si="5"/>
        <v>56835.334499999997</v>
      </c>
    </row>
    <row r="195" spans="1:10" x14ac:dyDescent="0.25">
      <c r="A195">
        <v>176</v>
      </c>
      <c r="B195" s="57">
        <v>5604000</v>
      </c>
      <c r="C195" s="58">
        <v>100003458</v>
      </c>
      <c r="D195" s="57" t="s">
        <v>171</v>
      </c>
      <c r="E195" s="67">
        <v>148922.04</v>
      </c>
      <c r="F195" s="67">
        <v>27432.11</v>
      </c>
      <c r="G195" s="67">
        <v>8720.82</v>
      </c>
      <c r="H195" s="4">
        <v>2874.15</v>
      </c>
      <c r="I195" s="59">
        <f t="shared" si="4"/>
        <v>187949.12000000002</v>
      </c>
      <c r="J195" s="59">
        <f t="shared" si="5"/>
        <v>28192.368000000002</v>
      </c>
    </row>
    <row r="196" spans="1:10" x14ac:dyDescent="0.25">
      <c r="A196">
        <v>177</v>
      </c>
      <c r="B196" s="32">
        <v>5605000</v>
      </c>
      <c r="C196" s="31">
        <v>1660724</v>
      </c>
      <c r="D196" s="32" t="s">
        <v>172</v>
      </c>
      <c r="E196" s="67">
        <v>390826.02</v>
      </c>
      <c r="F196" s="67">
        <v>86893.2</v>
      </c>
      <c r="G196" s="67">
        <v>18456.45</v>
      </c>
      <c r="H196" s="4">
        <v>9104.09</v>
      </c>
      <c r="I196" s="29">
        <f t="shared" si="4"/>
        <v>505279.76000000007</v>
      </c>
      <c r="J196" s="29">
        <f t="shared" si="5"/>
        <v>75791.964000000007</v>
      </c>
    </row>
    <row r="197" spans="1:10" x14ac:dyDescent="0.25">
      <c r="A197">
        <v>178</v>
      </c>
      <c r="B197" s="32">
        <v>5608000</v>
      </c>
      <c r="C197" s="31">
        <v>100100379</v>
      </c>
      <c r="D197" s="32" t="s">
        <v>173</v>
      </c>
      <c r="E197" s="67">
        <v>158348.03</v>
      </c>
      <c r="F197" s="67">
        <v>32906.089999999997</v>
      </c>
      <c r="G197" s="67">
        <v>10234.950000000001</v>
      </c>
      <c r="H197" s="4">
        <v>3447.69</v>
      </c>
      <c r="I197" s="29">
        <f t="shared" si="4"/>
        <v>204936.76</v>
      </c>
      <c r="J197" s="29">
        <f t="shared" si="5"/>
        <v>30740.513999999999</v>
      </c>
    </row>
    <row r="198" spans="1:10" x14ac:dyDescent="0.25">
      <c r="A198">
        <v>179</v>
      </c>
      <c r="B198" s="32">
        <v>5703000</v>
      </c>
      <c r="C198" s="31">
        <v>10320471</v>
      </c>
      <c r="D198" s="32" t="s">
        <v>174</v>
      </c>
      <c r="E198" s="67">
        <v>389507.67</v>
      </c>
      <c r="F198" s="67">
        <v>95755.93</v>
      </c>
      <c r="G198" s="67">
        <v>23062.11</v>
      </c>
      <c r="H198" s="4">
        <v>10032.709999999999</v>
      </c>
      <c r="I198" s="29">
        <f t="shared" si="4"/>
        <v>518358.42</v>
      </c>
      <c r="J198" s="29">
        <f t="shared" si="5"/>
        <v>77753.762999999992</v>
      </c>
    </row>
    <row r="199" spans="1:10" x14ac:dyDescent="0.25">
      <c r="A199">
        <v>180</v>
      </c>
      <c r="B199" s="32">
        <v>5706000</v>
      </c>
      <c r="C199" s="31">
        <v>100642750</v>
      </c>
      <c r="D199" s="32" t="s">
        <v>175</v>
      </c>
      <c r="E199" s="67">
        <v>159178.71</v>
      </c>
      <c r="F199" s="67">
        <v>39531.949999999997</v>
      </c>
      <c r="G199" s="67">
        <v>6673.76</v>
      </c>
      <c r="H199" s="4">
        <v>4141.91</v>
      </c>
      <c r="I199" s="29">
        <f t="shared" si="4"/>
        <v>209526.33</v>
      </c>
      <c r="J199" s="29">
        <f t="shared" si="5"/>
        <v>31428.949499999995</v>
      </c>
    </row>
    <row r="200" spans="1:10" x14ac:dyDescent="0.25">
      <c r="A200">
        <v>181</v>
      </c>
      <c r="B200" s="32">
        <v>5707000</v>
      </c>
      <c r="C200" s="31">
        <v>963638155</v>
      </c>
      <c r="D200" s="32" t="s">
        <v>176</v>
      </c>
      <c r="E200" s="67">
        <v>217709.99</v>
      </c>
      <c r="F200" s="67">
        <v>50357.9</v>
      </c>
      <c r="G200" s="67">
        <v>5685.79</v>
      </c>
      <c r="H200" s="4">
        <v>5276.18</v>
      </c>
      <c r="I200" s="29">
        <f t="shared" si="4"/>
        <v>279029.86</v>
      </c>
      <c r="J200" s="29">
        <f t="shared" si="5"/>
        <v>41854.478999999999</v>
      </c>
    </row>
    <row r="201" spans="1:10" x14ac:dyDescent="0.25">
      <c r="A201">
        <v>182</v>
      </c>
      <c r="B201" s="32">
        <v>5801000</v>
      </c>
      <c r="C201" s="31">
        <v>100002344</v>
      </c>
      <c r="D201" s="32" t="s">
        <v>177</v>
      </c>
      <c r="E201" s="67">
        <v>222105.87</v>
      </c>
      <c r="F201" s="67">
        <v>50820.86</v>
      </c>
      <c r="G201" s="67">
        <v>9725.01</v>
      </c>
      <c r="H201" s="4">
        <v>5324.69</v>
      </c>
      <c r="I201" s="29">
        <f t="shared" si="4"/>
        <v>287976.43</v>
      </c>
      <c r="J201" s="29">
        <f t="shared" si="5"/>
        <v>43196.464499999995</v>
      </c>
    </row>
    <row r="202" spans="1:10" x14ac:dyDescent="0.25">
      <c r="A202">
        <v>183</v>
      </c>
      <c r="B202" s="32">
        <v>5802000</v>
      </c>
      <c r="C202" s="31">
        <v>75650036</v>
      </c>
      <c r="D202" s="32" t="s">
        <v>178</v>
      </c>
      <c r="E202" s="67">
        <v>269549.36</v>
      </c>
      <c r="F202" s="67">
        <v>64315.73</v>
      </c>
      <c r="G202" s="67">
        <v>14071.02</v>
      </c>
      <c r="H202" s="4">
        <v>6738.62</v>
      </c>
      <c r="I202" s="29">
        <f t="shared" si="4"/>
        <v>354674.73</v>
      </c>
      <c r="J202" s="29">
        <f t="shared" si="5"/>
        <v>53201.209499999997</v>
      </c>
    </row>
    <row r="203" spans="1:10" x14ac:dyDescent="0.25">
      <c r="A203">
        <v>184</v>
      </c>
      <c r="B203" s="32">
        <v>5803000</v>
      </c>
      <c r="C203" s="31">
        <v>4936928</v>
      </c>
      <c r="D203" s="32" t="s">
        <v>179</v>
      </c>
      <c r="E203" s="67">
        <v>149111.39000000001</v>
      </c>
      <c r="F203" s="67">
        <v>34123.589999999997</v>
      </c>
      <c r="G203" s="67">
        <v>10317.06</v>
      </c>
      <c r="H203" s="4">
        <v>3575.26</v>
      </c>
      <c r="I203" s="29">
        <f t="shared" si="4"/>
        <v>197127.30000000002</v>
      </c>
      <c r="J203" s="29">
        <f t="shared" si="5"/>
        <v>29569.095000000001</v>
      </c>
    </row>
    <row r="204" spans="1:10" x14ac:dyDescent="0.25">
      <c r="A204">
        <v>185</v>
      </c>
      <c r="B204" s="32">
        <v>5804000</v>
      </c>
      <c r="C204" s="31">
        <v>793709127</v>
      </c>
      <c r="D204" s="32" t="s">
        <v>180</v>
      </c>
      <c r="E204" s="67">
        <v>314843.81</v>
      </c>
      <c r="F204" s="67">
        <v>88661.119999999995</v>
      </c>
      <c r="G204" s="67">
        <v>16284.72</v>
      </c>
      <c r="H204" s="4">
        <v>9289.4</v>
      </c>
      <c r="I204" s="29">
        <f t="shared" si="4"/>
        <v>429079.05</v>
      </c>
      <c r="J204" s="29">
        <f t="shared" si="5"/>
        <v>64361.857499999998</v>
      </c>
    </row>
    <row r="205" spans="1:10" x14ac:dyDescent="0.25">
      <c r="A205">
        <v>186</v>
      </c>
      <c r="B205" s="32">
        <v>5805000</v>
      </c>
      <c r="C205" s="31">
        <v>75647586</v>
      </c>
      <c r="D205" s="32" t="s">
        <v>181</v>
      </c>
      <c r="E205" s="67">
        <v>1136468.3899999999</v>
      </c>
      <c r="F205" s="67">
        <v>288880.63</v>
      </c>
      <c r="G205" s="67">
        <v>67004.13</v>
      </c>
      <c r="H205" s="4">
        <v>30267.15</v>
      </c>
      <c r="I205" s="29">
        <f t="shared" si="4"/>
        <v>1522620.2999999998</v>
      </c>
      <c r="J205" s="29">
        <f t="shared" si="5"/>
        <v>228393.04499999995</v>
      </c>
    </row>
    <row r="206" spans="1:10" x14ac:dyDescent="0.25">
      <c r="A206">
        <v>187</v>
      </c>
      <c r="B206" s="32">
        <v>5901000</v>
      </c>
      <c r="C206" s="31">
        <v>100002732</v>
      </c>
      <c r="D206" s="32" t="s">
        <v>182</v>
      </c>
      <c r="E206" s="67">
        <v>124791.44</v>
      </c>
      <c r="F206" s="67">
        <v>29375.05</v>
      </c>
      <c r="G206" s="67">
        <v>9423.85</v>
      </c>
      <c r="H206" s="4">
        <v>3077.74</v>
      </c>
      <c r="I206" s="29">
        <f t="shared" si="4"/>
        <v>166668.07999999999</v>
      </c>
      <c r="J206" s="29">
        <f t="shared" si="5"/>
        <v>25000.211999999996</v>
      </c>
    </row>
    <row r="207" spans="1:10" x14ac:dyDescent="0.25">
      <c r="A207">
        <v>188</v>
      </c>
      <c r="B207" s="52">
        <v>5903000</v>
      </c>
      <c r="C207" s="51">
        <v>177983517</v>
      </c>
      <c r="D207" s="52" t="s">
        <v>183</v>
      </c>
      <c r="E207" s="53">
        <v>133288.34</v>
      </c>
      <c r="F207" s="53">
        <v>29301.11</v>
      </c>
      <c r="G207" s="53">
        <v>8846.86</v>
      </c>
      <c r="H207" s="53">
        <v>3069.99</v>
      </c>
      <c r="I207" s="54">
        <f t="shared" si="4"/>
        <v>174506.3</v>
      </c>
      <c r="J207" s="54">
        <f t="shared" si="5"/>
        <v>26175.944999999996</v>
      </c>
    </row>
    <row r="208" spans="1:10" x14ac:dyDescent="0.25">
      <c r="A208">
        <v>189</v>
      </c>
      <c r="B208" s="52">
        <v>6001000</v>
      </c>
      <c r="C208" s="51">
        <v>40644007</v>
      </c>
      <c r="D208" s="52" t="s">
        <v>184</v>
      </c>
      <c r="E208" s="53">
        <v>5656720.4000000004</v>
      </c>
      <c r="F208" s="53">
        <v>1524489.08</v>
      </c>
      <c r="G208" s="53">
        <v>248550.24</v>
      </c>
      <c r="H208" s="53">
        <v>159726.45000000001</v>
      </c>
      <c r="I208" s="54">
        <f t="shared" si="4"/>
        <v>7589486.1700000009</v>
      </c>
      <c r="J208" s="54">
        <f t="shared" si="5"/>
        <v>1138422.9255000001</v>
      </c>
    </row>
    <row r="209" spans="1:10" x14ac:dyDescent="0.25">
      <c r="A209">
        <v>190</v>
      </c>
      <c r="B209" s="52">
        <v>6002000</v>
      </c>
      <c r="C209" s="51">
        <v>621029693</v>
      </c>
      <c r="D209" s="52" t="s">
        <v>185</v>
      </c>
      <c r="E209" s="53">
        <v>1944493.72</v>
      </c>
      <c r="F209" s="53">
        <v>479306.35</v>
      </c>
      <c r="G209" s="53">
        <v>90305.44</v>
      </c>
      <c r="H209" s="53">
        <v>50218.54</v>
      </c>
      <c r="I209" s="54">
        <f t="shared" si="4"/>
        <v>2564324.0499999998</v>
      </c>
      <c r="J209" s="54">
        <f t="shared" si="5"/>
        <v>384648.60749999998</v>
      </c>
    </row>
    <row r="210" spans="1:10" x14ac:dyDescent="0.25">
      <c r="A210">
        <v>191</v>
      </c>
      <c r="B210" s="52">
        <v>6003000</v>
      </c>
      <c r="C210" s="51">
        <v>77400752</v>
      </c>
      <c r="D210" s="52" t="s">
        <v>186</v>
      </c>
      <c r="E210" s="53">
        <v>2703448.83</v>
      </c>
      <c r="F210" s="53">
        <v>638711.93000000005</v>
      </c>
      <c r="G210" s="53">
        <v>104881.39</v>
      </c>
      <c r="H210" s="53">
        <v>66920.289999999994</v>
      </c>
      <c r="I210" s="54">
        <f t="shared" si="4"/>
        <v>3513962.4400000004</v>
      </c>
      <c r="J210" s="54">
        <f t="shared" si="5"/>
        <v>527094.36600000004</v>
      </c>
    </row>
    <row r="211" spans="1:10" x14ac:dyDescent="0.25">
      <c r="A211">
        <v>192</v>
      </c>
      <c r="B211" s="32">
        <v>6004000</v>
      </c>
      <c r="C211" s="31">
        <v>80260704</v>
      </c>
      <c r="D211" s="32" t="s">
        <v>250</v>
      </c>
      <c r="E211" s="67">
        <v>1053695.72</v>
      </c>
      <c r="F211" s="67">
        <v>235067.14</v>
      </c>
      <c r="G211" s="67">
        <v>53623.72</v>
      </c>
      <c r="H211" s="4">
        <v>24628.79</v>
      </c>
      <c r="I211" s="29">
        <f t="shared" si="4"/>
        <v>1367015.3699999999</v>
      </c>
      <c r="J211" s="29">
        <f t="shared" si="5"/>
        <v>205052.30549999999</v>
      </c>
    </row>
    <row r="212" spans="1:10" x14ac:dyDescent="0.25">
      <c r="A212">
        <v>193</v>
      </c>
      <c r="B212" s="32">
        <v>6040700</v>
      </c>
      <c r="C212" s="31">
        <v>161747444</v>
      </c>
      <c r="D212" s="32" t="s">
        <v>187</v>
      </c>
      <c r="E212" s="67">
        <v>306847.52</v>
      </c>
      <c r="F212" s="67">
        <v>83072.149999999994</v>
      </c>
      <c r="G212" s="67">
        <v>16563.71</v>
      </c>
      <c r="H212" s="4">
        <v>8703.83</v>
      </c>
      <c r="I212" s="29">
        <f t="shared" ref="I212:I224" si="6">SUM(E212:H212)</f>
        <v>415187.21000000008</v>
      </c>
      <c r="J212" s="29">
        <f t="shared" si="5"/>
        <v>62278.081500000008</v>
      </c>
    </row>
    <row r="213" spans="1:10" x14ac:dyDescent="0.25">
      <c r="A213">
        <v>194</v>
      </c>
      <c r="B213" s="32">
        <v>6041700</v>
      </c>
      <c r="C213" s="31">
        <v>175869051</v>
      </c>
      <c r="D213" s="32" t="s">
        <v>188</v>
      </c>
      <c r="E213" s="67">
        <v>720013.78</v>
      </c>
      <c r="F213" s="67">
        <v>185601.25</v>
      </c>
      <c r="G213" s="67">
        <v>26379.48</v>
      </c>
      <c r="H213" s="4">
        <v>19446.16</v>
      </c>
      <c r="I213" s="29">
        <f t="shared" si="6"/>
        <v>951440.67</v>
      </c>
      <c r="J213" s="29">
        <f t="shared" ref="J213:J276" si="7">I213*15%</f>
        <v>142716.1005</v>
      </c>
    </row>
    <row r="214" spans="1:10" x14ac:dyDescent="0.25">
      <c r="A214">
        <v>195</v>
      </c>
      <c r="B214" s="38">
        <v>6043700</v>
      </c>
      <c r="C214" s="37">
        <v>130286714</v>
      </c>
      <c r="D214" s="38" t="s">
        <v>189</v>
      </c>
      <c r="E214" s="67">
        <v>743439.86</v>
      </c>
      <c r="F214" s="67">
        <v>209832.1</v>
      </c>
      <c r="G214" s="68">
        <v>0</v>
      </c>
      <c r="H214" s="4">
        <v>0</v>
      </c>
      <c r="I214" s="29">
        <f t="shared" si="6"/>
        <v>953271.96</v>
      </c>
      <c r="J214" s="29">
        <f t="shared" si="7"/>
        <v>142990.79399999999</v>
      </c>
    </row>
    <row r="215" spans="1:10" x14ac:dyDescent="0.25">
      <c r="A215">
        <v>196</v>
      </c>
      <c r="B215" s="32">
        <v>6047700</v>
      </c>
      <c r="C215" s="31">
        <v>830708561</v>
      </c>
      <c r="D215" s="32" t="s">
        <v>190</v>
      </c>
      <c r="E215" s="67">
        <v>764006.9</v>
      </c>
      <c r="F215" s="67">
        <v>174900.06</v>
      </c>
      <c r="G215" s="67">
        <v>20936.03</v>
      </c>
      <c r="H215" s="4">
        <v>18324.93</v>
      </c>
      <c r="I215" s="29">
        <f t="shared" si="6"/>
        <v>978167.92</v>
      </c>
      <c r="J215" s="29">
        <f t="shared" si="7"/>
        <v>146725.18799999999</v>
      </c>
    </row>
    <row r="216" spans="1:10" x14ac:dyDescent="0.25">
      <c r="A216">
        <v>197</v>
      </c>
      <c r="B216" s="32">
        <v>6050700</v>
      </c>
      <c r="C216" s="31">
        <v>962157439</v>
      </c>
      <c r="D216" s="32" t="s">
        <v>280</v>
      </c>
      <c r="E216" s="67">
        <v>294779.96000000002</v>
      </c>
      <c r="F216" s="67">
        <v>65346.74</v>
      </c>
      <c r="G216" s="67">
        <v>9598.2099999999991</v>
      </c>
      <c r="H216" s="4">
        <v>6846.58</v>
      </c>
      <c r="I216" s="29">
        <f t="shared" si="6"/>
        <v>376571.49000000005</v>
      </c>
      <c r="J216" s="29">
        <f t="shared" si="7"/>
        <v>56485.723500000007</v>
      </c>
    </row>
    <row r="217" spans="1:10" x14ac:dyDescent="0.25">
      <c r="A217">
        <v>198</v>
      </c>
      <c r="B217" s="38">
        <v>6052700</v>
      </c>
      <c r="C217" s="38" t="s">
        <v>258</v>
      </c>
      <c r="D217" s="32" t="s">
        <v>257</v>
      </c>
      <c r="E217" s="67">
        <v>18471.29</v>
      </c>
      <c r="F217" s="67">
        <v>5594.56</v>
      </c>
      <c r="G217" s="68">
        <v>0</v>
      </c>
      <c r="H217" s="4">
        <v>0</v>
      </c>
      <c r="I217" s="29">
        <f t="shared" si="6"/>
        <v>24065.850000000002</v>
      </c>
      <c r="J217" s="29">
        <f t="shared" si="7"/>
        <v>3609.8775000000001</v>
      </c>
    </row>
    <row r="218" spans="1:10" x14ac:dyDescent="0.25">
      <c r="A218">
        <v>199</v>
      </c>
      <c r="B218" s="38">
        <v>6053700</v>
      </c>
      <c r="C218" s="38" t="s">
        <v>259</v>
      </c>
      <c r="D218" s="32" t="s">
        <v>260</v>
      </c>
      <c r="E218" s="67">
        <v>25336.43</v>
      </c>
      <c r="F218" s="67">
        <v>7761.48</v>
      </c>
      <c r="G218" s="68">
        <v>0</v>
      </c>
      <c r="H218" s="4">
        <v>0</v>
      </c>
      <c r="I218" s="29">
        <f t="shared" si="6"/>
        <v>33097.910000000003</v>
      </c>
      <c r="J218" s="29">
        <f t="shared" si="7"/>
        <v>4964.6865000000007</v>
      </c>
    </row>
    <row r="219" spans="1:10" x14ac:dyDescent="0.25">
      <c r="A219">
        <v>200</v>
      </c>
      <c r="B219" s="32">
        <v>6055700</v>
      </c>
      <c r="C219" s="31">
        <v>51525097</v>
      </c>
      <c r="D219" s="32" t="s">
        <v>245</v>
      </c>
      <c r="E219" s="67">
        <v>119044.06</v>
      </c>
      <c r="F219" s="67">
        <v>33612.83</v>
      </c>
      <c r="G219" s="67">
        <v>6607.64</v>
      </c>
      <c r="H219" s="4">
        <v>3521.71</v>
      </c>
      <c r="I219" s="29">
        <f t="shared" si="6"/>
        <v>162786.24000000002</v>
      </c>
      <c r="J219" s="29">
        <f t="shared" si="7"/>
        <v>24417.936000000002</v>
      </c>
    </row>
    <row r="220" spans="1:10" x14ac:dyDescent="0.25">
      <c r="A220">
        <v>201</v>
      </c>
      <c r="B220" s="32">
        <v>6060700</v>
      </c>
      <c r="C220" s="39" t="s">
        <v>253</v>
      </c>
      <c r="D220" s="40" t="s">
        <v>284</v>
      </c>
      <c r="E220" s="67">
        <v>97397.34</v>
      </c>
      <c r="F220" s="67">
        <v>25287.65</v>
      </c>
      <c r="G220" s="67">
        <v>3785.73</v>
      </c>
      <c r="H220" s="4">
        <v>2649.46</v>
      </c>
      <c r="I220" s="29">
        <f t="shared" si="6"/>
        <v>129120.18</v>
      </c>
      <c r="J220" s="29">
        <f t="shared" si="7"/>
        <v>19368.026999999998</v>
      </c>
    </row>
    <row r="221" spans="1:10" x14ac:dyDescent="0.25">
      <c r="A221">
        <v>202</v>
      </c>
      <c r="B221" s="32">
        <v>6061700</v>
      </c>
      <c r="C221" s="39" t="s">
        <v>256</v>
      </c>
      <c r="D221" s="41" t="s">
        <v>255</v>
      </c>
      <c r="E221" s="67">
        <v>61724.33</v>
      </c>
      <c r="F221" s="67">
        <v>17198.37</v>
      </c>
      <c r="G221" s="67">
        <v>3269.35</v>
      </c>
      <c r="H221" s="4">
        <v>1801.92</v>
      </c>
      <c r="I221" s="29">
        <f t="shared" si="6"/>
        <v>83993.97</v>
      </c>
      <c r="J221" s="29">
        <f t="shared" si="7"/>
        <v>12599.095499999999</v>
      </c>
    </row>
    <row r="222" spans="1:10" x14ac:dyDescent="0.25">
      <c r="A222">
        <v>203</v>
      </c>
      <c r="B222" s="32">
        <v>6062700</v>
      </c>
      <c r="C222" s="38" t="s">
        <v>259</v>
      </c>
      <c r="D222" s="41" t="s">
        <v>261</v>
      </c>
      <c r="E222" s="67">
        <v>29287.99</v>
      </c>
      <c r="F222" s="67">
        <v>7778.47</v>
      </c>
      <c r="G222" s="68">
        <v>0</v>
      </c>
      <c r="H222" s="4">
        <v>0</v>
      </c>
      <c r="I222" s="29">
        <f t="shared" si="6"/>
        <v>37066.46</v>
      </c>
      <c r="J222" s="29">
        <f t="shared" si="7"/>
        <v>5559.9690000000001</v>
      </c>
    </row>
    <row r="223" spans="1:10" x14ac:dyDescent="0.25">
      <c r="A223">
        <v>204</v>
      </c>
      <c r="B223" s="32">
        <v>6063700</v>
      </c>
      <c r="C223" s="46">
        <v>118112307</v>
      </c>
      <c r="D223" s="41" t="s">
        <v>281</v>
      </c>
      <c r="E223" s="67">
        <v>12438.3</v>
      </c>
      <c r="F223" s="67">
        <v>3604.79</v>
      </c>
      <c r="G223" s="68">
        <v>0</v>
      </c>
      <c r="H223" s="4">
        <v>0</v>
      </c>
      <c r="I223" s="29">
        <f t="shared" si="6"/>
        <v>16043.09</v>
      </c>
      <c r="J223" s="29">
        <f t="shared" si="7"/>
        <v>2406.4634999999998</v>
      </c>
    </row>
    <row r="224" spans="1:10" x14ac:dyDescent="0.25">
      <c r="A224">
        <v>205</v>
      </c>
      <c r="B224" s="32">
        <v>6091000</v>
      </c>
      <c r="C224" s="31">
        <v>13491258</v>
      </c>
      <c r="D224" s="32" t="s">
        <v>191</v>
      </c>
      <c r="E224" s="67">
        <v>69641.070000000007</v>
      </c>
      <c r="F224" s="67">
        <v>4559.8599999999997</v>
      </c>
      <c r="G224" s="67">
        <v>3784.09</v>
      </c>
      <c r="H224" s="4">
        <v>477.75</v>
      </c>
      <c r="I224" s="29">
        <f t="shared" si="6"/>
        <v>78462.77</v>
      </c>
      <c r="J224" s="29">
        <f t="shared" si="7"/>
        <v>11769.415500000001</v>
      </c>
    </row>
    <row r="225" spans="1:10" x14ac:dyDescent="0.25">
      <c r="A225">
        <v>206</v>
      </c>
      <c r="B225" s="32">
        <v>6092000</v>
      </c>
      <c r="C225" s="31">
        <v>830594045</v>
      </c>
      <c r="D225" s="32" t="s">
        <v>192</v>
      </c>
      <c r="E225" s="67">
        <v>119552.38</v>
      </c>
      <c r="F225" s="67">
        <v>5253.76</v>
      </c>
      <c r="G225" s="67">
        <v>1071.74</v>
      </c>
      <c r="H225" s="4">
        <v>550.46</v>
      </c>
      <c r="I225" s="29">
        <f>SUM(E225:G225)</f>
        <v>125877.88</v>
      </c>
      <c r="J225" s="29">
        <f t="shared" si="7"/>
        <v>18881.682000000001</v>
      </c>
    </row>
    <row r="226" spans="1:10" ht="16.149999999999999" customHeight="1" x14ac:dyDescent="0.25">
      <c r="A226">
        <v>207</v>
      </c>
      <c r="B226" s="32">
        <v>6094000</v>
      </c>
      <c r="C226" s="31">
        <v>617144480</v>
      </c>
      <c r="D226" s="32" t="s">
        <v>193</v>
      </c>
      <c r="E226" s="67">
        <v>53941.33</v>
      </c>
      <c r="F226" s="67">
        <v>10201.56</v>
      </c>
      <c r="G226" s="68">
        <v>0</v>
      </c>
      <c r="H226" s="4">
        <v>0</v>
      </c>
      <c r="I226" s="29">
        <f t="shared" ref="I226:I257" si="8">SUM(E226:H226)</f>
        <v>64142.89</v>
      </c>
      <c r="J226" s="29">
        <f t="shared" si="7"/>
        <v>9621.4334999999992</v>
      </c>
    </row>
    <row r="227" spans="1:10" x14ac:dyDescent="0.25">
      <c r="A227">
        <v>208</v>
      </c>
      <c r="B227" s="32">
        <v>6102000</v>
      </c>
      <c r="C227" s="31">
        <v>4937280</v>
      </c>
      <c r="D227" s="32" t="s">
        <v>194</v>
      </c>
      <c r="E227" s="67">
        <v>122407.9</v>
      </c>
      <c r="F227" s="67">
        <v>26956.85</v>
      </c>
      <c r="G227" s="67">
        <v>15157.78</v>
      </c>
      <c r="H227" s="4">
        <v>2824.37</v>
      </c>
      <c r="I227" s="29">
        <f t="shared" si="8"/>
        <v>167346.9</v>
      </c>
      <c r="J227" s="29">
        <f t="shared" si="7"/>
        <v>25102.035</v>
      </c>
    </row>
    <row r="228" spans="1:10" x14ac:dyDescent="0.25">
      <c r="A228">
        <v>209</v>
      </c>
      <c r="B228" s="32">
        <v>6103000</v>
      </c>
      <c r="C228" s="31">
        <v>100688654</v>
      </c>
      <c r="D228" s="32" t="s">
        <v>195</v>
      </c>
      <c r="E228" s="67">
        <v>459649.54</v>
      </c>
      <c r="F228" s="67">
        <v>108421.05</v>
      </c>
      <c r="G228" s="67">
        <v>53721.18</v>
      </c>
      <c r="H228" s="4">
        <v>11359.71</v>
      </c>
      <c r="I228" s="29">
        <f t="shared" si="8"/>
        <v>633151.48</v>
      </c>
      <c r="J228" s="29">
        <f t="shared" si="7"/>
        <v>94972.721999999994</v>
      </c>
    </row>
    <row r="229" spans="1:10" x14ac:dyDescent="0.25">
      <c r="A229">
        <v>210</v>
      </c>
      <c r="B229" s="52">
        <v>6201000</v>
      </c>
      <c r="C229" s="51">
        <v>99177842</v>
      </c>
      <c r="D229" s="52" t="s">
        <v>196</v>
      </c>
      <c r="E229" s="53">
        <v>682744.37</v>
      </c>
      <c r="F229" s="53">
        <v>138789.15</v>
      </c>
      <c r="G229" s="53">
        <v>42567.91</v>
      </c>
      <c r="H229" s="53">
        <v>14541.36</v>
      </c>
      <c r="I229" s="54">
        <f t="shared" si="8"/>
        <v>878642.79</v>
      </c>
      <c r="J229" s="54">
        <f t="shared" si="7"/>
        <v>131796.4185</v>
      </c>
    </row>
    <row r="230" spans="1:10" x14ac:dyDescent="0.25">
      <c r="A230">
        <v>211</v>
      </c>
      <c r="B230" s="52">
        <v>6205000</v>
      </c>
      <c r="C230" s="51">
        <v>128052123</v>
      </c>
      <c r="D230" s="52" t="s">
        <v>197</v>
      </c>
      <c r="E230" s="53">
        <v>162619.82999999999</v>
      </c>
      <c r="F230" s="53">
        <v>40660.69</v>
      </c>
      <c r="G230" s="53">
        <v>5604.88</v>
      </c>
      <c r="H230" s="53">
        <v>4260.18</v>
      </c>
      <c r="I230" s="54">
        <f t="shared" si="8"/>
        <v>213145.58</v>
      </c>
      <c r="J230" s="54">
        <f t="shared" si="7"/>
        <v>31971.836999999996</v>
      </c>
    </row>
    <row r="231" spans="1:10" x14ac:dyDescent="0.25">
      <c r="A231">
        <v>212</v>
      </c>
      <c r="B231" s="32">
        <v>6301000</v>
      </c>
      <c r="C231" s="31">
        <v>100002377</v>
      </c>
      <c r="D231" s="32" t="s">
        <v>198</v>
      </c>
      <c r="E231" s="67">
        <v>302818</v>
      </c>
      <c r="F231" s="67">
        <v>80545.86</v>
      </c>
      <c r="G231" s="67">
        <v>8866.48</v>
      </c>
      <c r="H231" s="4">
        <v>8439.1299999999992</v>
      </c>
      <c r="I231" s="29">
        <f t="shared" si="8"/>
        <v>400669.47</v>
      </c>
      <c r="J231" s="29">
        <f t="shared" si="7"/>
        <v>60100.420499999993</v>
      </c>
    </row>
    <row r="232" spans="1:10" x14ac:dyDescent="0.25">
      <c r="A232">
        <v>213</v>
      </c>
      <c r="B232" s="32">
        <v>6302000</v>
      </c>
      <c r="C232" s="31">
        <v>21343041</v>
      </c>
      <c r="D232" s="32" t="s">
        <v>199</v>
      </c>
      <c r="E232" s="67">
        <v>1043995.01</v>
      </c>
      <c r="F232" s="67">
        <v>278482.34999999998</v>
      </c>
      <c r="G232" s="67">
        <v>50783.81</v>
      </c>
      <c r="H232" s="4">
        <v>29177.759999999998</v>
      </c>
      <c r="I232" s="29">
        <f t="shared" si="8"/>
        <v>1402438.93</v>
      </c>
      <c r="J232" s="29">
        <f t="shared" si="7"/>
        <v>210365.83949999997</v>
      </c>
    </row>
    <row r="233" spans="1:10" x14ac:dyDescent="0.25">
      <c r="A233">
        <v>214</v>
      </c>
      <c r="B233" s="32">
        <v>6303000</v>
      </c>
      <c r="C233" s="31">
        <v>110589517</v>
      </c>
      <c r="D233" s="32" t="s">
        <v>200</v>
      </c>
      <c r="E233" s="67">
        <v>1833280.07</v>
      </c>
      <c r="F233" s="67">
        <v>479369.79</v>
      </c>
      <c r="G233" s="67">
        <v>63244.5</v>
      </c>
      <c r="H233" s="4">
        <v>50225.56</v>
      </c>
      <c r="I233" s="29">
        <f t="shared" si="8"/>
        <v>2426119.92</v>
      </c>
      <c r="J233" s="29">
        <f t="shared" si="7"/>
        <v>363917.98799999995</v>
      </c>
    </row>
    <row r="234" spans="1:10" x14ac:dyDescent="0.25">
      <c r="A234">
        <v>215</v>
      </c>
      <c r="B234" s="32">
        <v>6304000</v>
      </c>
      <c r="C234" s="31">
        <v>4937405</v>
      </c>
      <c r="D234" s="32" t="s">
        <v>251</v>
      </c>
      <c r="E234" s="67">
        <v>230411.58</v>
      </c>
      <c r="F234" s="67">
        <v>60718.52</v>
      </c>
      <c r="G234" s="67">
        <v>12683.46</v>
      </c>
      <c r="H234" s="4">
        <v>6361.74</v>
      </c>
      <c r="I234" s="29">
        <f t="shared" si="8"/>
        <v>310175.3</v>
      </c>
      <c r="J234" s="29">
        <f t="shared" si="7"/>
        <v>46526.294999999998</v>
      </c>
    </row>
    <row r="235" spans="1:10" x14ac:dyDescent="0.25">
      <c r="A235">
        <v>216</v>
      </c>
      <c r="B235" s="32">
        <v>6401000</v>
      </c>
      <c r="C235" s="31">
        <v>75645085</v>
      </c>
      <c r="D235" s="32" t="s">
        <v>201</v>
      </c>
      <c r="E235" s="67">
        <v>331097.28999999998</v>
      </c>
      <c r="F235" s="67">
        <v>80245.990000000005</v>
      </c>
      <c r="G235" s="67">
        <v>14572.22</v>
      </c>
      <c r="H235" s="4">
        <v>8407.65</v>
      </c>
      <c r="I235" s="29">
        <f t="shared" si="8"/>
        <v>434323.14999999997</v>
      </c>
      <c r="J235" s="29">
        <f t="shared" si="7"/>
        <v>65148.472499999989</v>
      </c>
    </row>
    <row r="236" spans="1:10" x14ac:dyDescent="0.25">
      <c r="A236">
        <v>217</v>
      </c>
      <c r="B236" s="32">
        <v>6502000</v>
      </c>
      <c r="C236" s="31">
        <v>4937454</v>
      </c>
      <c r="D236" s="32" t="s">
        <v>202</v>
      </c>
      <c r="E236" s="67">
        <v>197675.33</v>
      </c>
      <c r="F236" s="67">
        <v>38233.82</v>
      </c>
      <c r="G236" s="67">
        <v>20328.23</v>
      </c>
      <c r="H236" s="4">
        <v>4005.91</v>
      </c>
      <c r="I236" s="29">
        <f t="shared" si="8"/>
        <v>260243.29</v>
      </c>
      <c r="J236" s="29">
        <f t="shared" si="7"/>
        <v>39036.493499999997</v>
      </c>
    </row>
    <row r="237" spans="1:10" x14ac:dyDescent="0.25">
      <c r="A237">
        <v>218</v>
      </c>
      <c r="B237" s="32">
        <v>6505000</v>
      </c>
      <c r="C237" s="31">
        <v>26791621</v>
      </c>
      <c r="D237" s="32" t="s">
        <v>203</v>
      </c>
      <c r="E237" s="67">
        <v>186004.39</v>
      </c>
      <c r="F237" s="67">
        <v>38868.699999999997</v>
      </c>
      <c r="G237" s="67">
        <v>11209.04</v>
      </c>
      <c r="H237" s="4">
        <v>4072.42</v>
      </c>
      <c r="I237" s="29">
        <f t="shared" si="8"/>
        <v>240154.55000000005</v>
      </c>
      <c r="J237" s="29">
        <f t="shared" si="7"/>
        <v>36023.182500000003</v>
      </c>
    </row>
    <row r="238" spans="1:10" x14ac:dyDescent="0.25">
      <c r="A238">
        <v>219</v>
      </c>
      <c r="B238" s="32">
        <v>6601000</v>
      </c>
      <c r="C238" s="31">
        <v>40633174</v>
      </c>
      <c r="D238" s="32" t="s">
        <v>204</v>
      </c>
      <c r="E238" s="67">
        <v>3349644.96</v>
      </c>
      <c r="F238" s="67">
        <v>826170.54</v>
      </c>
      <c r="G238" s="67">
        <v>154010.04999999999</v>
      </c>
      <c r="H238" s="4">
        <v>86560.97</v>
      </c>
      <c r="I238" s="29">
        <f t="shared" si="8"/>
        <v>4416386.5199999996</v>
      </c>
      <c r="J238" s="29">
        <f t="shared" si="7"/>
        <v>662457.97799999989</v>
      </c>
    </row>
    <row r="239" spans="1:10" x14ac:dyDescent="0.25">
      <c r="A239">
        <v>220</v>
      </c>
      <c r="B239" s="32">
        <v>6602000</v>
      </c>
      <c r="C239" s="31">
        <v>100002989</v>
      </c>
      <c r="D239" s="32" t="s">
        <v>205</v>
      </c>
      <c r="E239" s="67">
        <v>700559.19</v>
      </c>
      <c r="F239" s="67">
        <v>188559.8</v>
      </c>
      <c r="G239" s="67">
        <v>29320.23</v>
      </c>
      <c r="H239" s="4">
        <v>19756.21</v>
      </c>
      <c r="I239" s="29">
        <f t="shared" si="8"/>
        <v>938195.42999999993</v>
      </c>
      <c r="J239" s="29">
        <f t="shared" si="7"/>
        <v>140729.31449999998</v>
      </c>
    </row>
    <row r="240" spans="1:10" x14ac:dyDescent="0.25">
      <c r="A240">
        <v>221</v>
      </c>
      <c r="B240" s="32">
        <v>6603000</v>
      </c>
      <c r="C240" s="31">
        <v>193210028</v>
      </c>
      <c r="D240" s="32" t="s">
        <v>206</v>
      </c>
      <c r="E240" s="67">
        <v>195239.35</v>
      </c>
      <c r="F240" s="67">
        <v>39143.11</v>
      </c>
      <c r="G240" s="67">
        <v>10082.540000000001</v>
      </c>
      <c r="H240" s="4">
        <v>4101.18</v>
      </c>
      <c r="I240" s="29">
        <f t="shared" si="8"/>
        <v>248566.18000000002</v>
      </c>
      <c r="J240" s="29">
        <f t="shared" si="7"/>
        <v>37284.927000000003</v>
      </c>
    </row>
    <row r="241" spans="1:10" x14ac:dyDescent="0.25">
      <c r="A241">
        <v>222</v>
      </c>
      <c r="B241" s="32">
        <v>6605000</v>
      </c>
      <c r="C241" s="31">
        <v>4937561</v>
      </c>
      <c r="D241" s="32" t="s">
        <v>207</v>
      </c>
      <c r="E241" s="67">
        <v>173238.88</v>
      </c>
      <c r="F241" s="67">
        <v>42276.08</v>
      </c>
      <c r="G241" s="67">
        <v>6285.81</v>
      </c>
      <c r="H241" s="4">
        <v>4429.43</v>
      </c>
      <c r="I241" s="29">
        <f t="shared" si="8"/>
        <v>226230.2</v>
      </c>
      <c r="J241" s="29">
        <f t="shared" si="7"/>
        <v>33934.53</v>
      </c>
    </row>
    <row r="242" spans="1:10" x14ac:dyDescent="0.25">
      <c r="A242">
        <v>223</v>
      </c>
      <c r="B242" s="32">
        <v>6606000</v>
      </c>
      <c r="C242" s="31">
        <v>788967636</v>
      </c>
      <c r="D242" s="32" t="s">
        <v>208</v>
      </c>
      <c r="E242" s="67">
        <v>167395.82</v>
      </c>
      <c r="F242" s="67">
        <v>39149.08</v>
      </c>
      <c r="G242" s="67">
        <v>4929.9399999999996</v>
      </c>
      <c r="H242" s="4">
        <v>4101.8</v>
      </c>
      <c r="I242" s="29">
        <f t="shared" si="8"/>
        <v>215576.64</v>
      </c>
      <c r="J242" s="29">
        <f t="shared" si="7"/>
        <v>32336.495999999999</v>
      </c>
    </row>
    <row r="243" spans="1:10" x14ac:dyDescent="0.25">
      <c r="A243">
        <v>224</v>
      </c>
      <c r="B243" s="38">
        <v>6640700</v>
      </c>
      <c r="C243" s="38" t="s">
        <v>262</v>
      </c>
      <c r="D243" s="32" t="s">
        <v>209</v>
      </c>
      <c r="E243" s="67">
        <v>67771.199999999997</v>
      </c>
      <c r="F243" s="67">
        <v>14279.07</v>
      </c>
      <c r="G243" s="68">
        <v>0</v>
      </c>
      <c r="H243" s="4">
        <v>0</v>
      </c>
      <c r="I243" s="29">
        <f t="shared" si="8"/>
        <v>82050.26999999999</v>
      </c>
      <c r="J243" s="29">
        <f t="shared" si="7"/>
        <v>12307.540499999997</v>
      </c>
    </row>
    <row r="244" spans="1:10" x14ac:dyDescent="0.25">
      <c r="A244">
        <v>225</v>
      </c>
      <c r="B244" s="57">
        <v>6701000</v>
      </c>
      <c r="C244" s="58">
        <v>4937629</v>
      </c>
      <c r="D244" s="57" t="s">
        <v>210</v>
      </c>
      <c r="E244" s="67">
        <v>492881.52</v>
      </c>
      <c r="F244" s="67">
        <v>128626.21</v>
      </c>
      <c r="G244" s="67">
        <v>26423.67</v>
      </c>
      <c r="H244" s="4">
        <v>13476.67</v>
      </c>
      <c r="I244" s="59">
        <f t="shared" si="8"/>
        <v>661408.07000000007</v>
      </c>
      <c r="J244" s="59">
        <f t="shared" si="7"/>
        <v>99211.210500000001</v>
      </c>
    </row>
    <row r="245" spans="1:10" x14ac:dyDescent="0.25">
      <c r="A245">
        <v>226</v>
      </c>
      <c r="B245" s="32">
        <v>6703000</v>
      </c>
      <c r="C245" s="31">
        <v>4937728</v>
      </c>
      <c r="D245" s="32" t="s">
        <v>211</v>
      </c>
      <c r="E245" s="67">
        <v>168641.25</v>
      </c>
      <c r="F245" s="67">
        <v>45312.17</v>
      </c>
      <c r="G245" s="67">
        <v>4773.54</v>
      </c>
      <c r="H245" s="4">
        <v>4747.53</v>
      </c>
      <c r="I245" s="29">
        <f t="shared" si="8"/>
        <v>223474.49</v>
      </c>
      <c r="J245" s="29">
        <f t="shared" si="7"/>
        <v>33521.173499999997</v>
      </c>
    </row>
    <row r="246" spans="1:10" x14ac:dyDescent="0.25">
      <c r="A246">
        <v>227</v>
      </c>
      <c r="B246" s="32">
        <v>6802000</v>
      </c>
      <c r="C246" s="31">
        <v>71251243</v>
      </c>
      <c r="D246" s="32" t="s">
        <v>212</v>
      </c>
      <c r="E246" s="67">
        <v>293168.90999999997</v>
      </c>
      <c r="F246" s="67">
        <v>64170.75</v>
      </c>
      <c r="G246" s="67">
        <v>35819.230000000003</v>
      </c>
      <c r="H246" s="4">
        <v>6723.41</v>
      </c>
      <c r="I246" s="29">
        <f t="shared" si="8"/>
        <v>399882.29999999993</v>
      </c>
      <c r="J246" s="29">
        <f t="shared" si="7"/>
        <v>59982.344999999987</v>
      </c>
    </row>
    <row r="247" spans="1:10" x14ac:dyDescent="0.25">
      <c r="A247">
        <v>228</v>
      </c>
      <c r="B247" s="32">
        <v>6804000</v>
      </c>
      <c r="C247" s="31">
        <v>4937769</v>
      </c>
      <c r="D247" s="32" t="s">
        <v>213</v>
      </c>
      <c r="E247" s="67">
        <v>393638.34</v>
      </c>
      <c r="F247" s="67">
        <v>95246.54</v>
      </c>
      <c r="G247" s="67">
        <v>20164.73</v>
      </c>
      <c r="H247" s="4">
        <v>9979.2900000000009</v>
      </c>
      <c r="I247" s="29">
        <f t="shared" si="8"/>
        <v>519028.89999999997</v>
      </c>
      <c r="J247" s="29">
        <f t="shared" si="7"/>
        <v>77854.334999999992</v>
      </c>
    </row>
    <row r="248" spans="1:10" x14ac:dyDescent="0.25">
      <c r="A248">
        <v>229</v>
      </c>
      <c r="B248" s="32">
        <v>6901000</v>
      </c>
      <c r="C248" s="31">
        <v>4937850</v>
      </c>
      <c r="D248" s="32" t="s">
        <v>214</v>
      </c>
      <c r="E248" s="67">
        <v>385184.25</v>
      </c>
      <c r="F248" s="67">
        <v>84592.85</v>
      </c>
      <c r="G248" s="67">
        <v>35478.35</v>
      </c>
      <c r="H248" s="4">
        <v>8863.11</v>
      </c>
      <c r="I248" s="29">
        <f t="shared" si="8"/>
        <v>514118.55999999994</v>
      </c>
      <c r="J248" s="29">
        <f t="shared" si="7"/>
        <v>77117.783999999985</v>
      </c>
    </row>
    <row r="249" spans="1:10" x14ac:dyDescent="0.25">
      <c r="A249">
        <v>230</v>
      </c>
      <c r="B249" s="32">
        <v>7001000</v>
      </c>
      <c r="C249" s="31">
        <v>20594057</v>
      </c>
      <c r="D249" s="32" t="s">
        <v>215</v>
      </c>
      <c r="E249" s="67">
        <v>1030312.25</v>
      </c>
      <c r="F249" s="67">
        <v>241116.32</v>
      </c>
      <c r="G249" s="67">
        <v>48324.19</v>
      </c>
      <c r="H249" s="4">
        <v>25262.63</v>
      </c>
      <c r="I249" s="29">
        <f t="shared" si="8"/>
        <v>1345015.39</v>
      </c>
      <c r="J249" s="29">
        <f t="shared" si="7"/>
        <v>201752.30849999998</v>
      </c>
    </row>
    <row r="250" spans="1:10" x14ac:dyDescent="0.25">
      <c r="A250">
        <v>231</v>
      </c>
      <c r="B250" s="32">
        <v>7003000</v>
      </c>
      <c r="C250" s="31">
        <v>20601894</v>
      </c>
      <c r="D250" s="32" t="s">
        <v>216</v>
      </c>
      <c r="E250" s="67">
        <v>156856.5</v>
      </c>
      <c r="F250" s="67">
        <v>36156.199999999997</v>
      </c>
      <c r="G250" s="67">
        <v>9309.1200000000008</v>
      </c>
      <c r="H250" s="4">
        <v>3788.22</v>
      </c>
      <c r="I250" s="29">
        <f t="shared" si="8"/>
        <v>206110.04</v>
      </c>
      <c r="J250" s="29">
        <f t="shared" si="7"/>
        <v>30916.506000000001</v>
      </c>
    </row>
    <row r="251" spans="1:10" x14ac:dyDescent="0.25">
      <c r="A251">
        <v>232</v>
      </c>
      <c r="B251" s="32">
        <v>7007000</v>
      </c>
      <c r="C251" s="31">
        <v>4938007</v>
      </c>
      <c r="D251" s="32" t="s">
        <v>217</v>
      </c>
      <c r="E251" s="67">
        <v>150155.01999999999</v>
      </c>
      <c r="F251" s="67">
        <v>40197.550000000003</v>
      </c>
      <c r="G251" s="67">
        <v>7863.65</v>
      </c>
      <c r="H251" s="4">
        <v>4211.66</v>
      </c>
      <c r="I251" s="29">
        <f t="shared" si="8"/>
        <v>202427.88</v>
      </c>
      <c r="J251" s="29">
        <f t="shared" si="7"/>
        <v>30364.182000000001</v>
      </c>
    </row>
    <row r="252" spans="1:10" x14ac:dyDescent="0.25">
      <c r="A252">
        <v>233</v>
      </c>
      <c r="B252" s="32">
        <v>7008000</v>
      </c>
      <c r="C252" s="31">
        <v>100643626</v>
      </c>
      <c r="D252" s="32" t="s">
        <v>218</v>
      </c>
      <c r="E252" s="67">
        <v>284225.46000000002</v>
      </c>
      <c r="F252" s="67">
        <v>56824.15</v>
      </c>
      <c r="G252" s="67">
        <v>15856.82</v>
      </c>
      <c r="H252" s="4">
        <v>5953.68</v>
      </c>
      <c r="I252" s="29">
        <f t="shared" si="8"/>
        <v>362860.11000000004</v>
      </c>
      <c r="J252" s="29">
        <f t="shared" si="7"/>
        <v>54429.016500000005</v>
      </c>
    </row>
    <row r="253" spans="1:10" x14ac:dyDescent="0.25">
      <c r="A253">
        <v>234</v>
      </c>
      <c r="B253" s="32">
        <v>7009000</v>
      </c>
      <c r="C253" s="31">
        <v>800166469</v>
      </c>
      <c r="D253" s="32" t="s">
        <v>219</v>
      </c>
      <c r="E253" s="67">
        <v>103958.41</v>
      </c>
      <c r="F253" s="67">
        <v>17912.79</v>
      </c>
      <c r="G253" s="67">
        <v>10369.91</v>
      </c>
      <c r="H253" s="4">
        <v>1876.78</v>
      </c>
      <c r="I253" s="29">
        <f t="shared" si="8"/>
        <v>134117.89000000001</v>
      </c>
      <c r="J253" s="29">
        <f t="shared" si="7"/>
        <v>20117.683500000003</v>
      </c>
    </row>
    <row r="254" spans="1:10" x14ac:dyDescent="0.25">
      <c r="A254">
        <v>235</v>
      </c>
      <c r="B254" s="32">
        <v>7102000</v>
      </c>
      <c r="C254" s="31">
        <v>4938056</v>
      </c>
      <c r="D254" s="32" t="s">
        <v>220</v>
      </c>
      <c r="E254" s="67">
        <v>299969.96999999997</v>
      </c>
      <c r="F254" s="67">
        <v>69553.259999999995</v>
      </c>
      <c r="G254" s="67">
        <v>19577.189999999999</v>
      </c>
      <c r="H254" s="4">
        <v>7287.36</v>
      </c>
      <c r="I254" s="29">
        <f t="shared" si="8"/>
        <v>396387.77999999997</v>
      </c>
      <c r="J254" s="29">
        <f t="shared" si="7"/>
        <v>59458.166999999994</v>
      </c>
    </row>
    <row r="255" spans="1:10" x14ac:dyDescent="0.25">
      <c r="A255">
        <v>236</v>
      </c>
      <c r="B255" s="32">
        <v>7104000</v>
      </c>
      <c r="C255" s="31">
        <v>119612815</v>
      </c>
      <c r="D255" s="32" t="s">
        <v>221</v>
      </c>
      <c r="E255" s="67">
        <v>100232.73</v>
      </c>
      <c r="F255" s="67">
        <v>19299.14</v>
      </c>
      <c r="G255" s="67">
        <v>7027.39</v>
      </c>
      <c r="H255" s="4">
        <v>2022.03</v>
      </c>
      <c r="I255" s="29">
        <f t="shared" si="8"/>
        <v>128581.29</v>
      </c>
      <c r="J255" s="29">
        <f t="shared" si="7"/>
        <v>19287.193499999998</v>
      </c>
    </row>
    <row r="256" spans="1:10" x14ac:dyDescent="0.25">
      <c r="A256">
        <v>237</v>
      </c>
      <c r="B256" s="57">
        <v>7105000</v>
      </c>
      <c r="C256" s="58">
        <v>100689256</v>
      </c>
      <c r="D256" s="57" t="s">
        <v>252</v>
      </c>
      <c r="E256" s="67">
        <v>117313.74</v>
      </c>
      <c r="F256" s="67">
        <v>26510.880000000001</v>
      </c>
      <c r="G256" s="67">
        <v>4077.71</v>
      </c>
      <c r="H256" s="4">
        <v>2777.65</v>
      </c>
      <c r="I256" s="59">
        <f t="shared" si="8"/>
        <v>150679.97999999998</v>
      </c>
      <c r="J256" s="59">
        <f t="shared" si="7"/>
        <v>22601.996999999996</v>
      </c>
    </row>
    <row r="257" spans="1:10" x14ac:dyDescent="0.25">
      <c r="A257">
        <v>238</v>
      </c>
      <c r="B257" s="32">
        <v>7201000</v>
      </c>
      <c r="C257" s="31">
        <v>30425649</v>
      </c>
      <c r="D257" s="32" t="s">
        <v>222</v>
      </c>
      <c r="E257" s="67">
        <v>237441.51</v>
      </c>
      <c r="F257" s="67">
        <v>64924.02</v>
      </c>
      <c r="G257" s="67">
        <v>9531.0400000000009</v>
      </c>
      <c r="H257" s="4">
        <v>6802.36</v>
      </c>
      <c r="I257" s="29">
        <f t="shared" si="8"/>
        <v>318698.93</v>
      </c>
      <c r="J257" s="29">
        <f t="shared" si="7"/>
        <v>47804.839499999995</v>
      </c>
    </row>
    <row r="258" spans="1:10" x14ac:dyDescent="0.25">
      <c r="A258">
        <v>239</v>
      </c>
      <c r="B258" s="52">
        <v>7202000</v>
      </c>
      <c r="C258" s="51">
        <v>4938288</v>
      </c>
      <c r="D258" s="52" t="s">
        <v>223</v>
      </c>
      <c r="E258" s="53">
        <v>446826.33</v>
      </c>
      <c r="F258" s="53">
        <v>125935.74</v>
      </c>
      <c r="G258" s="53">
        <v>11355.29</v>
      </c>
      <c r="H258" s="53">
        <v>13194.84</v>
      </c>
      <c r="I258" s="54">
        <f t="shared" ref="I258:I280" si="9">SUM(E258:H258)</f>
        <v>597312.20000000007</v>
      </c>
      <c r="J258" s="54">
        <f t="shared" si="7"/>
        <v>89596.83</v>
      </c>
    </row>
    <row r="259" spans="1:10" x14ac:dyDescent="0.25">
      <c r="A259">
        <v>240</v>
      </c>
      <c r="B259" s="52">
        <v>7203000</v>
      </c>
      <c r="C259" s="51">
        <v>82585720</v>
      </c>
      <c r="D259" s="52" t="s">
        <v>224</v>
      </c>
      <c r="E259" s="53">
        <v>2107072.33</v>
      </c>
      <c r="F259" s="53">
        <v>539060.05000000005</v>
      </c>
      <c r="G259" s="53">
        <v>74140.649999999994</v>
      </c>
      <c r="H259" s="53">
        <v>56479.6</v>
      </c>
      <c r="I259" s="54">
        <f t="shared" si="9"/>
        <v>2776752.63</v>
      </c>
      <c r="J259" s="54">
        <f t="shared" si="7"/>
        <v>416512.89449999999</v>
      </c>
    </row>
    <row r="260" spans="1:10" x14ac:dyDescent="0.25">
      <c r="A260">
        <v>241</v>
      </c>
      <c r="B260" s="32">
        <v>7204000</v>
      </c>
      <c r="C260" s="31">
        <v>4938304</v>
      </c>
      <c r="D260" s="32" t="s">
        <v>225</v>
      </c>
      <c r="E260" s="67">
        <v>188313.79</v>
      </c>
      <c r="F260" s="67">
        <v>39514.6</v>
      </c>
      <c r="G260" s="67">
        <v>6099.59</v>
      </c>
      <c r="H260" s="4">
        <v>4140.1000000000004</v>
      </c>
      <c r="I260" s="29">
        <f t="shared" si="9"/>
        <v>238068.08000000002</v>
      </c>
      <c r="J260" s="29">
        <f t="shared" si="7"/>
        <v>35710.212</v>
      </c>
    </row>
    <row r="261" spans="1:10" x14ac:dyDescent="0.25">
      <c r="A261">
        <v>242</v>
      </c>
      <c r="B261" s="32">
        <v>7205000</v>
      </c>
      <c r="C261" s="31">
        <v>100003326</v>
      </c>
      <c r="D261" s="32" t="s">
        <v>226</v>
      </c>
      <c r="E261" s="67">
        <v>221237.51</v>
      </c>
      <c r="F261" s="67">
        <v>52440.94</v>
      </c>
      <c r="G261" s="67">
        <v>12125.26</v>
      </c>
      <c r="H261" s="4">
        <v>5494.45</v>
      </c>
      <c r="I261" s="29">
        <f t="shared" si="9"/>
        <v>291298.16000000003</v>
      </c>
      <c r="J261" s="29">
        <f t="shared" si="7"/>
        <v>43694.724000000002</v>
      </c>
    </row>
    <row r="262" spans="1:10" x14ac:dyDescent="0.25">
      <c r="A262">
        <v>243</v>
      </c>
      <c r="B262" s="32">
        <v>7206000</v>
      </c>
      <c r="C262" s="31">
        <v>10310795</v>
      </c>
      <c r="D262" s="32" t="s">
        <v>227</v>
      </c>
      <c r="E262" s="67">
        <v>359144.1</v>
      </c>
      <c r="F262" s="67">
        <v>101109.67</v>
      </c>
      <c r="G262" s="67">
        <v>10253.18</v>
      </c>
      <c r="H262" s="4">
        <v>10593.7</v>
      </c>
      <c r="I262" s="29">
        <f t="shared" si="9"/>
        <v>481100.64999999997</v>
      </c>
      <c r="J262" s="29">
        <f t="shared" si="7"/>
        <v>72165.097499999989</v>
      </c>
    </row>
    <row r="263" spans="1:10" x14ac:dyDescent="0.25">
      <c r="A263">
        <v>244</v>
      </c>
      <c r="B263" s="32">
        <v>7207000</v>
      </c>
      <c r="C263" s="31">
        <v>183873413</v>
      </c>
      <c r="D263" s="32" t="s">
        <v>228</v>
      </c>
      <c r="E263" s="67">
        <v>4182145.31</v>
      </c>
      <c r="F263" s="67">
        <v>1173268.29</v>
      </c>
      <c r="G263" s="67">
        <v>130034.48</v>
      </c>
      <c r="H263" s="4">
        <v>122928.21</v>
      </c>
      <c r="I263" s="29">
        <f t="shared" si="9"/>
        <v>5608376.29</v>
      </c>
      <c r="J263" s="29">
        <f t="shared" si="7"/>
        <v>841256.44349999994</v>
      </c>
    </row>
    <row r="264" spans="1:10" x14ac:dyDescent="0.25">
      <c r="A264">
        <v>245</v>
      </c>
      <c r="B264" s="32">
        <v>7208000</v>
      </c>
      <c r="C264" s="31">
        <v>100004258</v>
      </c>
      <c r="D264" s="32" t="s">
        <v>229</v>
      </c>
      <c r="E264" s="67">
        <v>195004.66</v>
      </c>
      <c r="F264" s="67">
        <v>46231.75</v>
      </c>
      <c r="G264" s="67">
        <v>5407.56</v>
      </c>
      <c r="H264" s="4">
        <v>4843.8900000000003</v>
      </c>
      <c r="I264" s="29">
        <f t="shared" si="9"/>
        <v>251487.86000000002</v>
      </c>
      <c r="J264" s="29">
        <f t="shared" si="7"/>
        <v>37723.179000000004</v>
      </c>
    </row>
    <row r="265" spans="1:10" x14ac:dyDescent="0.25">
      <c r="A265">
        <v>246</v>
      </c>
      <c r="B265" s="47">
        <v>7240700</v>
      </c>
      <c r="C265" s="38">
        <v>168488547</v>
      </c>
      <c r="D265" s="32" t="s">
        <v>272</v>
      </c>
      <c r="E265" s="67">
        <v>190892.38</v>
      </c>
      <c r="F265" s="67">
        <v>61786.14</v>
      </c>
      <c r="G265" s="68">
        <v>0</v>
      </c>
      <c r="H265" s="4">
        <v>0</v>
      </c>
      <c r="I265" s="29">
        <f t="shared" si="9"/>
        <v>252678.52000000002</v>
      </c>
      <c r="J265" s="29">
        <f t="shared" si="7"/>
        <v>37901.777999999998</v>
      </c>
    </row>
    <row r="266" spans="1:10" x14ac:dyDescent="0.25">
      <c r="A266">
        <v>247</v>
      </c>
      <c r="B266" s="47">
        <v>7242700</v>
      </c>
      <c r="C266" s="46">
        <v>118109695</v>
      </c>
      <c r="D266" s="32" t="s">
        <v>282</v>
      </c>
      <c r="E266" s="67">
        <v>9546.23</v>
      </c>
      <c r="F266" s="67">
        <v>2723.2</v>
      </c>
      <c r="G266" s="68">
        <v>0</v>
      </c>
      <c r="H266" s="4">
        <v>0</v>
      </c>
      <c r="I266" s="29">
        <f t="shared" si="9"/>
        <v>12269.43</v>
      </c>
      <c r="J266" s="29">
        <f t="shared" si="7"/>
        <v>1840.4145000000001</v>
      </c>
    </row>
    <row r="267" spans="1:10" x14ac:dyDescent="0.25">
      <c r="A267">
        <v>248</v>
      </c>
      <c r="B267" s="32">
        <v>7301000</v>
      </c>
      <c r="C267" s="31">
        <v>77390474</v>
      </c>
      <c r="D267" s="32" t="s">
        <v>230</v>
      </c>
      <c r="E267" s="67">
        <v>302283.40000000002</v>
      </c>
      <c r="F267" s="67">
        <v>63307.38</v>
      </c>
      <c r="G267" s="67">
        <v>13430.01</v>
      </c>
      <c r="H267" s="4">
        <v>6632.95</v>
      </c>
      <c r="I267" s="29">
        <f t="shared" si="9"/>
        <v>385653.74000000005</v>
      </c>
      <c r="J267" s="29">
        <f t="shared" si="7"/>
        <v>57848.061000000009</v>
      </c>
    </row>
    <row r="268" spans="1:10" x14ac:dyDescent="0.25">
      <c r="A268">
        <v>249</v>
      </c>
      <c r="B268" s="32">
        <v>7302000</v>
      </c>
      <c r="C268" s="31">
        <v>867638009</v>
      </c>
      <c r="D268" s="32" t="s">
        <v>231</v>
      </c>
      <c r="E268" s="67">
        <v>671043.46</v>
      </c>
      <c r="F268" s="67">
        <v>175740.7</v>
      </c>
      <c r="G268" s="67">
        <v>27646.97</v>
      </c>
      <c r="H268" s="4">
        <v>18413.009999999998</v>
      </c>
      <c r="I268" s="29">
        <f t="shared" si="9"/>
        <v>892844.1399999999</v>
      </c>
      <c r="J268" s="29">
        <f t="shared" si="7"/>
        <v>133926.62099999998</v>
      </c>
    </row>
    <row r="269" spans="1:10" ht="16.149999999999999" customHeight="1" x14ac:dyDescent="0.25">
      <c r="A269">
        <v>250</v>
      </c>
      <c r="B269" s="32">
        <v>7303000</v>
      </c>
      <c r="C269" s="31">
        <v>4938593</v>
      </c>
      <c r="D269" s="32" t="s">
        <v>232</v>
      </c>
      <c r="E269" s="67">
        <v>113623.66</v>
      </c>
      <c r="F269" s="67">
        <v>24004.11</v>
      </c>
      <c r="G269" s="67">
        <v>7344.67</v>
      </c>
      <c r="H269" s="4">
        <v>2515</v>
      </c>
      <c r="I269" s="29">
        <f t="shared" si="9"/>
        <v>147487.44000000003</v>
      </c>
      <c r="J269" s="29">
        <f t="shared" si="7"/>
        <v>22123.116000000005</v>
      </c>
    </row>
    <row r="270" spans="1:10" x14ac:dyDescent="0.25">
      <c r="A270">
        <v>251</v>
      </c>
      <c r="B270" s="32">
        <v>7304000</v>
      </c>
      <c r="C270" s="31">
        <v>620873224</v>
      </c>
      <c r="D270" s="32" t="s">
        <v>233</v>
      </c>
      <c r="E270" s="67">
        <v>161817.71</v>
      </c>
      <c r="F270" s="67">
        <v>42982.36</v>
      </c>
      <c r="G270" s="67">
        <v>10341.43</v>
      </c>
      <c r="H270" s="4">
        <v>4503.43</v>
      </c>
      <c r="I270" s="29">
        <f t="shared" si="9"/>
        <v>219644.93</v>
      </c>
      <c r="J270" s="29">
        <f t="shared" si="7"/>
        <v>32946.739499999996</v>
      </c>
    </row>
    <row r="271" spans="1:10" x14ac:dyDescent="0.25">
      <c r="A271">
        <v>252</v>
      </c>
      <c r="B271" s="32">
        <v>7307000</v>
      </c>
      <c r="C271" s="31">
        <v>932883804</v>
      </c>
      <c r="D271" s="32" t="s">
        <v>234</v>
      </c>
      <c r="E271" s="67">
        <v>308896.48</v>
      </c>
      <c r="F271" s="67">
        <v>67336.460000000006</v>
      </c>
      <c r="G271" s="67">
        <v>45765.69</v>
      </c>
      <c r="H271" s="4">
        <v>7055.07</v>
      </c>
      <c r="I271" s="29">
        <f t="shared" si="9"/>
        <v>429053.7</v>
      </c>
      <c r="J271" s="29">
        <f t="shared" si="7"/>
        <v>64358.055</v>
      </c>
    </row>
    <row r="272" spans="1:10" x14ac:dyDescent="0.25">
      <c r="A272">
        <v>253</v>
      </c>
      <c r="B272" s="32">
        <v>7309000</v>
      </c>
      <c r="C272" s="31">
        <v>100003748</v>
      </c>
      <c r="D272" s="32" t="s">
        <v>235</v>
      </c>
      <c r="E272" s="67">
        <v>183791.03</v>
      </c>
      <c r="F272" s="67">
        <v>42819.49</v>
      </c>
      <c r="G272" s="67">
        <v>25217.45</v>
      </c>
      <c r="H272" s="4">
        <v>4486.3599999999997</v>
      </c>
      <c r="I272" s="29">
        <f t="shared" si="9"/>
        <v>256314.33</v>
      </c>
      <c r="J272" s="29">
        <f t="shared" si="7"/>
        <v>38447.1495</v>
      </c>
    </row>
    <row r="273" spans="1:10" x14ac:dyDescent="0.25">
      <c r="A273">
        <v>254</v>
      </c>
      <c r="B273" s="32">
        <v>7310000</v>
      </c>
      <c r="C273" s="31">
        <v>4938957</v>
      </c>
      <c r="D273" s="32" t="s">
        <v>236</v>
      </c>
      <c r="E273" s="67">
        <v>177314.46</v>
      </c>
      <c r="F273" s="67">
        <v>39057.06</v>
      </c>
      <c r="G273" s="67">
        <v>6641.74</v>
      </c>
      <c r="H273" s="4">
        <v>4092.16</v>
      </c>
      <c r="I273" s="29">
        <f t="shared" si="9"/>
        <v>227105.41999999998</v>
      </c>
      <c r="J273" s="29">
        <f t="shared" si="7"/>
        <v>34065.812999999995</v>
      </c>
    </row>
    <row r="274" spans="1:10" x14ac:dyDescent="0.25">
      <c r="A274">
        <v>255</v>
      </c>
      <c r="B274" s="32">
        <v>7311000</v>
      </c>
      <c r="C274" s="31">
        <v>38875522</v>
      </c>
      <c r="D274" s="32" t="s">
        <v>283</v>
      </c>
      <c r="E274" s="67">
        <v>926067.36</v>
      </c>
      <c r="F274" s="67">
        <v>252205.6</v>
      </c>
      <c r="G274" s="67">
        <v>25023.040000000001</v>
      </c>
      <c r="H274" s="4">
        <v>26424.6</v>
      </c>
      <c r="I274" s="29">
        <f t="shared" si="9"/>
        <v>1229720.6000000001</v>
      </c>
      <c r="J274" s="29">
        <f t="shared" si="7"/>
        <v>184458.09</v>
      </c>
    </row>
    <row r="275" spans="1:10" x14ac:dyDescent="0.25">
      <c r="A275">
        <v>256</v>
      </c>
      <c r="B275" s="32">
        <v>7401000</v>
      </c>
      <c r="C275" s="31">
        <v>4939013</v>
      </c>
      <c r="D275" s="32" t="s">
        <v>237</v>
      </c>
      <c r="E275" s="67">
        <v>150457.28</v>
      </c>
      <c r="F275" s="67">
        <v>20848.91</v>
      </c>
      <c r="G275" s="67">
        <v>16292.89</v>
      </c>
      <c r="H275" s="4">
        <v>2184.4</v>
      </c>
      <c r="I275" s="29">
        <f t="shared" si="9"/>
        <v>189783.48</v>
      </c>
      <c r="J275" s="29">
        <f t="shared" si="7"/>
        <v>28467.522000000001</v>
      </c>
    </row>
    <row r="276" spans="1:10" x14ac:dyDescent="0.25">
      <c r="A276">
        <v>257</v>
      </c>
      <c r="B276" s="32">
        <v>7403000</v>
      </c>
      <c r="C276" s="31">
        <v>622354074</v>
      </c>
      <c r="D276" s="32" t="s">
        <v>238</v>
      </c>
      <c r="E276" s="67">
        <v>135935.96</v>
      </c>
      <c r="F276" s="67">
        <v>29320.82</v>
      </c>
      <c r="G276" s="67">
        <v>10566.2</v>
      </c>
      <c r="H276" s="4">
        <v>3072.06</v>
      </c>
      <c r="I276" s="29">
        <f t="shared" si="9"/>
        <v>178895.04</v>
      </c>
      <c r="J276" s="29">
        <f t="shared" si="7"/>
        <v>26834.256000000001</v>
      </c>
    </row>
    <row r="277" spans="1:10" x14ac:dyDescent="0.25">
      <c r="A277">
        <v>258</v>
      </c>
      <c r="B277" s="32">
        <v>7503000</v>
      </c>
      <c r="C277" s="31">
        <v>100002641</v>
      </c>
      <c r="D277" s="32" t="s">
        <v>239</v>
      </c>
      <c r="E277" s="67">
        <v>161874.6</v>
      </c>
      <c r="F277" s="67">
        <v>39602.81</v>
      </c>
      <c r="G277" s="67">
        <v>3815.55</v>
      </c>
      <c r="H277" s="4">
        <v>4149.3500000000004</v>
      </c>
      <c r="I277" s="29">
        <f t="shared" si="9"/>
        <v>209442.31</v>
      </c>
      <c r="J277" s="29">
        <f t="shared" ref="J277:J280" si="10">I277*15%</f>
        <v>31416.3465</v>
      </c>
    </row>
    <row r="278" spans="1:10" x14ac:dyDescent="0.25">
      <c r="A278">
        <v>259</v>
      </c>
      <c r="B278" s="32">
        <v>7504000</v>
      </c>
      <c r="C278" s="31">
        <v>4939088</v>
      </c>
      <c r="D278" s="32" t="s">
        <v>240</v>
      </c>
      <c r="E278" s="67">
        <v>461133.75</v>
      </c>
      <c r="F278" s="67">
        <v>117124.89</v>
      </c>
      <c r="G278" s="67">
        <v>16143.12</v>
      </c>
      <c r="H278" s="4">
        <v>12271.66</v>
      </c>
      <c r="I278" s="29">
        <f t="shared" si="9"/>
        <v>606673.42000000004</v>
      </c>
      <c r="J278" s="29">
        <f t="shared" si="10"/>
        <v>91001.013000000006</v>
      </c>
    </row>
    <row r="279" spans="1:10" x14ac:dyDescent="0.25">
      <c r="A279">
        <v>260</v>
      </c>
      <c r="B279" s="32">
        <v>7509000</v>
      </c>
      <c r="C279" s="31">
        <v>172820461</v>
      </c>
      <c r="D279" s="32" t="s">
        <v>241</v>
      </c>
      <c r="E279" s="67">
        <v>80282.19</v>
      </c>
      <c r="F279" s="67">
        <v>18789.71</v>
      </c>
      <c r="G279" s="67">
        <v>2183.0500000000002</v>
      </c>
      <c r="H279" s="4">
        <v>1968.67</v>
      </c>
      <c r="I279" s="29">
        <f t="shared" si="9"/>
        <v>103223.62</v>
      </c>
      <c r="J279" s="29">
        <f t="shared" si="10"/>
        <v>15483.542999999998</v>
      </c>
    </row>
    <row r="280" spans="1:10" x14ac:dyDescent="0.25">
      <c r="A280">
        <v>261</v>
      </c>
      <c r="B280" s="32">
        <v>7510000</v>
      </c>
      <c r="C280" s="31">
        <v>193210150</v>
      </c>
      <c r="D280" s="32" t="s">
        <v>242</v>
      </c>
      <c r="E280" s="67">
        <v>232502.75</v>
      </c>
      <c r="F280" s="67">
        <v>44235.31</v>
      </c>
      <c r="G280" s="67">
        <v>8707.91</v>
      </c>
      <c r="H280" s="4">
        <v>4634.6899999999996</v>
      </c>
      <c r="I280" s="29">
        <f t="shared" si="9"/>
        <v>290080.65999999997</v>
      </c>
      <c r="J280" s="29">
        <f t="shared" si="10"/>
        <v>43512.098999999995</v>
      </c>
    </row>
    <row r="281" spans="1:10" x14ac:dyDescent="0.25">
      <c r="E281" s="42">
        <f>SUM(E20:E280)</f>
        <v>108657178.98999994</v>
      </c>
      <c r="F281" s="42">
        <f>SUM(F20:F280)</f>
        <v>26548709.909999989</v>
      </c>
      <c r="G281" s="42">
        <f>SUM(G20:G280)</f>
        <v>5582029.9300000025</v>
      </c>
      <c r="H281" s="42">
        <f>SUM(H20:H280)</f>
        <v>2732044.96</v>
      </c>
      <c r="I281" s="49">
        <f>SUM(E281:G281)</f>
        <v>140787918.82999992</v>
      </c>
      <c r="J281" s="42">
        <f>SUM(J20:J280)</f>
        <v>21527911.999500021</v>
      </c>
    </row>
  </sheetData>
  <mergeCells count="5">
    <mergeCell ref="B1:J4"/>
    <mergeCell ref="B5:J5"/>
    <mergeCell ref="B6:J6"/>
    <mergeCell ref="B7:J7"/>
    <mergeCell ref="B8:J8"/>
  </mergeCells>
  <pageMargins left="0.2" right="0.2" top="0.75" bottom="0.75" header="0.3" footer="0.3"/>
  <pageSetup scale="81" fitToHeight="0" orientation="landscape" horizontalDpi="4294967295" verticalDpi="4294967295" r:id="rId1"/>
  <headerFooter>
    <oddFooter>&amp;C&amp;P&amp;R&amp;D</oddFooter>
  </headerFooter>
  <ignoredErrors>
    <ignoredError sqref="C243" numberStoredAsText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89EC-7154-485A-9363-778D37A4DDFF}">
  <sheetPr>
    <pageSetUpPr fitToPage="1"/>
  </sheetPr>
  <dimension ref="A1:R281"/>
  <sheetViews>
    <sheetView zoomScaleNormal="100" workbookViewId="0">
      <pane ySplit="19" topLeftCell="A256" activePane="bottomLeft" state="frozen"/>
      <selection pane="bottomLeft" activeCell="B9" sqref="B9"/>
    </sheetView>
  </sheetViews>
  <sheetFormatPr defaultRowHeight="15.75" x14ac:dyDescent="0.25"/>
  <cols>
    <col min="1" max="1" width="4.140625" customWidth="1"/>
    <col min="3" max="3" width="11" bestFit="1" customWidth="1"/>
    <col min="4" max="4" width="38.5703125" customWidth="1"/>
    <col min="5" max="6" width="17.7109375" style="2" customWidth="1"/>
    <col min="7" max="9" width="16.7109375" style="3" customWidth="1"/>
    <col min="10" max="10" width="17.7109375" customWidth="1"/>
    <col min="11" max="11" width="24.42578125" customWidth="1"/>
  </cols>
  <sheetData>
    <row r="1" spans="2:18" ht="15.6" customHeight="1" x14ac:dyDescent="0.25"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2:18" ht="15.6" customHeight="1" x14ac:dyDescent="0.25"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2:18" ht="15.6" customHeight="1" x14ac:dyDescent="0.25"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2:18" ht="15.6" customHeight="1" thickBot="1" x14ac:dyDescent="0.3"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2:18" x14ac:dyDescent="0.3">
      <c r="B5" s="114" t="s">
        <v>299</v>
      </c>
      <c r="C5" s="115"/>
      <c r="D5" s="115"/>
      <c r="E5" s="115"/>
      <c r="F5" s="115"/>
      <c r="G5" s="115"/>
      <c r="H5" s="115"/>
      <c r="I5" s="115"/>
      <c r="J5" s="115"/>
      <c r="K5" s="116"/>
    </row>
    <row r="6" spans="2:18" x14ac:dyDescent="0.3">
      <c r="B6" s="117" t="s">
        <v>0</v>
      </c>
      <c r="C6" s="118"/>
      <c r="D6" s="118"/>
      <c r="E6" s="118"/>
      <c r="F6" s="118"/>
      <c r="G6" s="118"/>
      <c r="H6" s="118"/>
      <c r="I6" s="118"/>
      <c r="J6" s="118"/>
      <c r="K6" s="119"/>
    </row>
    <row r="7" spans="2:18" x14ac:dyDescent="0.3">
      <c r="B7" s="117" t="s">
        <v>273</v>
      </c>
      <c r="C7" s="118"/>
      <c r="D7" s="118"/>
      <c r="E7" s="118"/>
      <c r="F7" s="118"/>
      <c r="G7" s="118"/>
      <c r="H7" s="118"/>
      <c r="I7" s="118"/>
      <c r="J7" s="118"/>
      <c r="K7" s="119"/>
    </row>
    <row r="8" spans="2:18" ht="16.5" thickBot="1" x14ac:dyDescent="0.35">
      <c r="B8" s="120" t="s">
        <v>308</v>
      </c>
      <c r="C8" s="121"/>
      <c r="D8" s="121"/>
      <c r="E8" s="121"/>
      <c r="F8" s="121"/>
      <c r="G8" s="121"/>
      <c r="H8" s="121"/>
      <c r="I8" s="121"/>
      <c r="J8" s="121"/>
      <c r="K8" s="122"/>
    </row>
    <row r="9" spans="2:18" x14ac:dyDescent="0.3">
      <c r="B9" s="23"/>
      <c r="C9" s="5"/>
      <c r="D9" s="5"/>
      <c r="E9" s="5"/>
      <c r="F9" s="5"/>
      <c r="G9" s="5"/>
      <c r="H9" s="5"/>
      <c r="I9" s="5"/>
      <c r="J9" s="5"/>
      <c r="K9" s="6"/>
    </row>
    <row r="10" spans="2:18" x14ac:dyDescent="0.3">
      <c r="B10" s="24"/>
      <c r="C10" s="21" t="s">
        <v>266</v>
      </c>
      <c r="D10" s="21" t="s">
        <v>267</v>
      </c>
      <c r="E10" s="21" t="s">
        <v>263</v>
      </c>
      <c r="F10" s="21"/>
      <c r="G10" s="22" t="s">
        <v>264</v>
      </c>
      <c r="H10" s="22"/>
      <c r="I10" s="22"/>
      <c r="K10" s="56" t="s">
        <v>293</v>
      </c>
      <c r="L10" s="65">
        <v>44659</v>
      </c>
      <c r="M10" s="66" t="s">
        <v>298</v>
      </c>
      <c r="N10" s="66"/>
      <c r="O10" s="66"/>
      <c r="P10" s="66"/>
      <c r="Q10" s="66"/>
      <c r="R10" s="66"/>
    </row>
    <row r="11" spans="2:18" x14ac:dyDescent="0.3">
      <c r="B11" s="24"/>
      <c r="E11" s="5"/>
      <c r="F11" s="5"/>
      <c r="G11" s="22" t="s">
        <v>265</v>
      </c>
      <c r="H11" s="22"/>
      <c r="I11" s="22"/>
      <c r="K11" s="77" t="s">
        <v>306</v>
      </c>
    </row>
    <row r="12" spans="2:18" x14ac:dyDescent="0.3">
      <c r="B12" s="24"/>
      <c r="E12" s="5"/>
      <c r="F12" s="5"/>
      <c r="G12" s="22" t="s">
        <v>268</v>
      </c>
      <c r="H12" s="22"/>
      <c r="I12" s="22"/>
      <c r="K12" s="6"/>
      <c r="L12" s="64"/>
    </row>
    <row r="13" spans="2:18" x14ac:dyDescent="0.3">
      <c r="B13" s="24"/>
      <c r="E13" s="5"/>
      <c r="F13" s="5"/>
      <c r="G13" s="22" t="s">
        <v>269</v>
      </c>
      <c r="H13" s="22"/>
      <c r="I13" s="22"/>
      <c r="K13" s="6"/>
    </row>
    <row r="14" spans="2:18" x14ac:dyDescent="0.3">
      <c r="B14" s="24"/>
      <c r="E14" s="5"/>
      <c r="F14" s="5"/>
      <c r="G14" s="22"/>
      <c r="H14" s="22"/>
      <c r="I14" s="22"/>
      <c r="K14" s="6"/>
    </row>
    <row r="15" spans="2:18" ht="16.5" thickBot="1" x14ac:dyDescent="0.35">
      <c r="B15" s="25"/>
      <c r="C15" s="5"/>
      <c r="D15" s="22"/>
      <c r="E15" s="44" t="s">
        <v>277</v>
      </c>
      <c r="F15" s="44" t="s">
        <v>287</v>
      </c>
      <c r="G15" s="44" t="s">
        <v>276</v>
      </c>
      <c r="H15" s="44" t="s">
        <v>290</v>
      </c>
      <c r="I15" s="44"/>
      <c r="J15" s="5"/>
      <c r="K15" s="6"/>
    </row>
    <row r="16" spans="2:18" ht="15" x14ac:dyDescent="0.25">
      <c r="B16" s="7"/>
      <c r="C16" s="13"/>
      <c r="D16" s="14"/>
      <c r="E16" s="15" t="s">
        <v>300</v>
      </c>
      <c r="F16" s="15" t="s">
        <v>300</v>
      </c>
      <c r="G16" s="15" t="s">
        <v>300</v>
      </c>
      <c r="H16" s="15" t="s">
        <v>300</v>
      </c>
      <c r="I16" s="15"/>
      <c r="J16" s="13"/>
      <c r="K16" s="61"/>
    </row>
    <row r="17" spans="1:12" ht="15" x14ac:dyDescent="0.25">
      <c r="B17" s="9"/>
      <c r="C17" s="16"/>
      <c r="D17" s="16"/>
      <c r="E17" s="17" t="s">
        <v>254</v>
      </c>
      <c r="F17" s="17" t="s">
        <v>254</v>
      </c>
      <c r="G17" s="17" t="s">
        <v>254</v>
      </c>
      <c r="H17" s="17" t="s">
        <v>254</v>
      </c>
      <c r="I17" s="17"/>
      <c r="J17" s="18"/>
      <c r="K17" s="62" t="s">
        <v>254</v>
      </c>
    </row>
    <row r="18" spans="1:12" ht="15" x14ac:dyDescent="0.25">
      <c r="B18" s="16"/>
      <c r="C18" s="16"/>
      <c r="D18" s="16"/>
      <c r="E18" s="18" t="s">
        <v>307</v>
      </c>
      <c r="F18" s="18" t="s">
        <v>288</v>
      </c>
      <c r="G18" s="18" t="s">
        <v>292</v>
      </c>
      <c r="H18" s="18" t="s">
        <v>289</v>
      </c>
      <c r="I18" s="43" t="s">
        <v>301</v>
      </c>
      <c r="J18" s="18"/>
      <c r="K18" s="63" t="s">
        <v>275</v>
      </c>
    </row>
    <row r="19" spans="1:12" thickBot="1" x14ac:dyDescent="0.3">
      <c r="B19" s="19" t="s">
        <v>3</v>
      </c>
      <c r="C19" s="19" t="s">
        <v>243</v>
      </c>
      <c r="D19" s="20" t="s">
        <v>4</v>
      </c>
      <c r="E19" s="20" t="s">
        <v>294</v>
      </c>
      <c r="F19" s="20" t="s">
        <v>295</v>
      </c>
      <c r="G19" s="20" t="s">
        <v>296</v>
      </c>
      <c r="H19" s="20" t="s">
        <v>297</v>
      </c>
      <c r="I19" s="1" t="s">
        <v>274</v>
      </c>
      <c r="J19" s="20" t="s">
        <v>1</v>
      </c>
      <c r="K19" s="60" t="s">
        <v>305</v>
      </c>
    </row>
    <row r="20" spans="1:12" x14ac:dyDescent="0.25">
      <c r="A20">
        <v>1</v>
      </c>
      <c r="B20" s="26">
        <v>101000</v>
      </c>
      <c r="C20" s="27">
        <v>92924224</v>
      </c>
      <c r="D20" s="28" t="s">
        <v>6</v>
      </c>
      <c r="E20" s="67">
        <v>284947.71999999997</v>
      </c>
      <c r="F20" s="67">
        <v>62907.15</v>
      </c>
      <c r="G20" s="67">
        <v>11686.02</v>
      </c>
      <c r="H20" s="4">
        <v>6591.02</v>
      </c>
      <c r="I20" s="48"/>
      <c r="J20" s="29">
        <f>SUM(E20:I20)</f>
        <v>366131.91000000003</v>
      </c>
      <c r="K20" s="29">
        <f>J20*15%</f>
        <v>54919.786500000002</v>
      </c>
    </row>
    <row r="21" spans="1:12" x14ac:dyDescent="0.25">
      <c r="A21">
        <v>2</v>
      </c>
      <c r="B21" s="72">
        <v>104000</v>
      </c>
      <c r="C21" s="73">
        <v>71260921</v>
      </c>
      <c r="D21" s="74" t="s">
        <v>7</v>
      </c>
      <c r="E21" s="70">
        <v>0</v>
      </c>
      <c r="F21" s="75">
        <v>0</v>
      </c>
      <c r="G21" s="75">
        <v>0</v>
      </c>
      <c r="H21" s="75">
        <v>0</v>
      </c>
      <c r="I21" s="71">
        <v>216.57</v>
      </c>
      <c r="J21" s="71">
        <f t="shared" ref="J21:J84" si="0">SUM(E21:H21)</f>
        <v>0</v>
      </c>
      <c r="K21" s="76">
        <f>(J21*15%)+I21</f>
        <v>216.57</v>
      </c>
      <c r="L21" t="s">
        <v>302</v>
      </c>
    </row>
    <row r="22" spans="1:12" x14ac:dyDescent="0.25">
      <c r="A22">
        <v>3</v>
      </c>
      <c r="B22" s="30">
        <v>201000</v>
      </c>
      <c r="C22" s="31">
        <v>4918223</v>
      </c>
      <c r="D22" s="32" t="s">
        <v>8</v>
      </c>
      <c r="E22" s="67">
        <v>401237.45</v>
      </c>
      <c r="F22" s="67">
        <v>90253.759999999995</v>
      </c>
      <c r="G22" s="67">
        <v>31279.08</v>
      </c>
      <c r="H22" s="4">
        <v>9456.2099999999991</v>
      </c>
      <c r="I22" s="48"/>
      <c r="J22" s="29">
        <f t="shared" si="0"/>
        <v>532226.5</v>
      </c>
      <c r="K22" s="29">
        <f t="shared" ref="K22:K85" si="1">(J22*15%)+I22</f>
        <v>79833.974999999991</v>
      </c>
    </row>
    <row r="23" spans="1:12" x14ac:dyDescent="0.25">
      <c r="A23">
        <v>4</v>
      </c>
      <c r="B23" s="30">
        <v>203000</v>
      </c>
      <c r="C23" s="31">
        <v>100003037</v>
      </c>
      <c r="D23" s="32" t="s">
        <v>9</v>
      </c>
      <c r="E23" s="67">
        <v>419703.89</v>
      </c>
      <c r="F23" s="67">
        <v>89321.33</v>
      </c>
      <c r="G23" s="67">
        <v>24346.21</v>
      </c>
      <c r="H23" s="4">
        <v>9358.5300000000007</v>
      </c>
      <c r="I23" s="48"/>
      <c r="J23" s="29">
        <f t="shared" si="0"/>
        <v>542729.96000000008</v>
      </c>
      <c r="K23" s="29">
        <f t="shared" si="1"/>
        <v>81409.494000000006</v>
      </c>
    </row>
    <row r="24" spans="1:12" x14ac:dyDescent="0.25">
      <c r="A24">
        <v>5</v>
      </c>
      <c r="B24" s="30">
        <v>302000</v>
      </c>
      <c r="C24" s="31">
        <v>4918280</v>
      </c>
      <c r="D24" s="32" t="s">
        <v>10</v>
      </c>
      <c r="E24" s="67">
        <v>171325.46</v>
      </c>
      <c r="F24" s="67">
        <v>41216.04</v>
      </c>
      <c r="G24" s="67">
        <v>8505.32</v>
      </c>
      <c r="H24" s="4">
        <v>4318.3599999999997</v>
      </c>
      <c r="I24" s="48"/>
      <c r="J24" s="29">
        <f t="shared" si="0"/>
        <v>225365.18</v>
      </c>
      <c r="K24" s="29">
        <f t="shared" si="1"/>
        <v>33804.776999999995</v>
      </c>
    </row>
    <row r="25" spans="1:12" x14ac:dyDescent="0.25">
      <c r="A25">
        <v>6</v>
      </c>
      <c r="B25" s="30">
        <v>303000</v>
      </c>
      <c r="C25" s="31">
        <v>75648634</v>
      </c>
      <c r="D25" s="32" t="s">
        <v>11</v>
      </c>
      <c r="E25" s="67">
        <v>846024.57</v>
      </c>
      <c r="F25" s="67">
        <v>211388</v>
      </c>
      <c r="G25" s="67">
        <v>38302.57</v>
      </c>
      <c r="H25" s="4">
        <v>22147.96</v>
      </c>
      <c r="I25" s="48"/>
      <c r="J25" s="29">
        <f t="shared" si="0"/>
        <v>1117863.0999999999</v>
      </c>
      <c r="K25" s="29">
        <f t="shared" si="1"/>
        <v>167679.46499999997</v>
      </c>
    </row>
    <row r="26" spans="1:12" x14ac:dyDescent="0.25">
      <c r="A26">
        <v>7</v>
      </c>
      <c r="B26" s="30">
        <v>304000</v>
      </c>
      <c r="C26" s="31">
        <v>100643501</v>
      </c>
      <c r="D26" s="32" t="s">
        <v>12</v>
      </c>
      <c r="E26" s="67">
        <v>122436.37</v>
      </c>
      <c r="F26" s="67">
        <v>24409.759999999998</v>
      </c>
      <c r="G26" s="67">
        <v>12525.03</v>
      </c>
      <c r="H26" s="4">
        <v>2557.5100000000002</v>
      </c>
      <c r="I26" s="48"/>
      <c r="J26" s="29">
        <f t="shared" si="0"/>
        <v>161928.67000000001</v>
      </c>
      <c r="K26" s="29">
        <f t="shared" si="1"/>
        <v>24289.300500000001</v>
      </c>
    </row>
    <row r="27" spans="1:12" x14ac:dyDescent="0.25">
      <c r="A27">
        <v>8</v>
      </c>
      <c r="B27" s="30">
        <v>401000</v>
      </c>
      <c r="C27" s="31">
        <v>4918322</v>
      </c>
      <c r="D27" s="32" t="s">
        <v>13</v>
      </c>
      <c r="E27" s="67">
        <v>3135735.05</v>
      </c>
      <c r="F27" s="67">
        <v>916960.97</v>
      </c>
      <c r="G27" s="67">
        <v>89767.44</v>
      </c>
      <c r="H27" s="4">
        <v>96074.18</v>
      </c>
      <c r="I27" s="48"/>
      <c r="J27" s="29">
        <f t="shared" si="0"/>
        <v>4238537.6399999997</v>
      </c>
      <c r="K27" s="29">
        <f t="shared" si="1"/>
        <v>635780.64599999995</v>
      </c>
    </row>
    <row r="28" spans="1:12" x14ac:dyDescent="0.25">
      <c r="A28">
        <v>9</v>
      </c>
      <c r="B28" s="30">
        <v>402000</v>
      </c>
      <c r="C28" s="31">
        <v>4918330</v>
      </c>
      <c r="D28" s="32" t="s">
        <v>14</v>
      </c>
      <c r="E28" s="67">
        <v>119379.09</v>
      </c>
      <c r="F28" s="67">
        <v>28145.79</v>
      </c>
      <c r="G28" s="67">
        <v>4760.96</v>
      </c>
      <c r="H28" s="4">
        <v>2948.95</v>
      </c>
      <c r="I28" s="48"/>
      <c r="J28" s="29">
        <f t="shared" si="0"/>
        <v>155234.79</v>
      </c>
      <c r="K28" s="29">
        <f t="shared" si="1"/>
        <v>23285.218499999999</v>
      </c>
    </row>
    <row r="29" spans="1:12" x14ac:dyDescent="0.25">
      <c r="A29">
        <v>10</v>
      </c>
      <c r="B29" s="30">
        <v>403000</v>
      </c>
      <c r="C29" s="31">
        <v>4918348</v>
      </c>
      <c r="D29" s="32" t="s">
        <v>15</v>
      </c>
      <c r="E29" s="67">
        <v>326527.69</v>
      </c>
      <c r="F29" s="67">
        <v>84055.93</v>
      </c>
      <c r="G29" s="67">
        <v>8531.18</v>
      </c>
      <c r="H29" s="4">
        <v>8806.9</v>
      </c>
      <c r="I29" s="48"/>
      <c r="J29" s="29">
        <f t="shared" si="0"/>
        <v>427921.7</v>
      </c>
      <c r="K29" s="29">
        <f t="shared" si="1"/>
        <v>64188.254999999997</v>
      </c>
    </row>
    <row r="30" spans="1:12" x14ac:dyDescent="0.25">
      <c r="A30">
        <v>11</v>
      </c>
      <c r="B30" s="30">
        <v>404000</v>
      </c>
      <c r="C30" s="31">
        <v>127031607</v>
      </c>
      <c r="D30" s="32" t="s">
        <v>16</v>
      </c>
      <c r="E30" s="67">
        <v>351070.02</v>
      </c>
      <c r="F30" s="67">
        <v>96074.07</v>
      </c>
      <c r="G30" s="67">
        <v>10486.59</v>
      </c>
      <c r="H30" s="4">
        <v>10066.08</v>
      </c>
      <c r="I30" s="48"/>
      <c r="J30" s="29">
        <f t="shared" si="0"/>
        <v>467696.76000000007</v>
      </c>
      <c r="K30" s="29">
        <f t="shared" si="1"/>
        <v>70154.51400000001</v>
      </c>
    </row>
    <row r="31" spans="1:12" x14ac:dyDescent="0.25">
      <c r="A31">
        <v>12</v>
      </c>
      <c r="B31" s="30">
        <v>405000</v>
      </c>
      <c r="C31" s="31">
        <v>30416895</v>
      </c>
      <c r="D31" s="32" t="s">
        <v>17</v>
      </c>
      <c r="E31" s="67">
        <v>2948344.56</v>
      </c>
      <c r="F31" s="67">
        <v>791335.38</v>
      </c>
      <c r="G31" s="67">
        <v>96754.34</v>
      </c>
      <c r="H31" s="4">
        <v>82911.59</v>
      </c>
      <c r="I31" s="48"/>
      <c r="J31" s="29">
        <f t="shared" si="0"/>
        <v>3919345.8699999996</v>
      </c>
      <c r="K31" s="29">
        <f t="shared" si="1"/>
        <v>587901.88049999997</v>
      </c>
    </row>
    <row r="32" spans="1:12" x14ac:dyDescent="0.25">
      <c r="A32">
        <v>13</v>
      </c>
      <c r="B32" s="30">
        <v>406000</v>
      </c>
      <c r="C32" s="31">
        <v>10324721</v>
      </c>
      <c r="D32" s="32" t="s">
        <v>18</v>
      </c>
      <c r="E32" s="67">
        <v>728444.59</v>
      </c>
      <c r="F32" s="67">
        <v>212949.67</v>
      </c>
      <c r="G32" s="67">
        <v>21100.95</v>
      </c>
      <c r="H32" s="4">
        <v>22311.62</v>
      </c>
      <c r="I32" s="48"/>
      <c r="J32" s="29">
        <f t="shared" si="0"/>
        <v>984806.83</v>
      </c>
      <c r="K32" s="29">
        <f t="shared" si="1"/>
        <v>147721.0245</v>
      </c>
    </row>
    <row r="33" spans="1:12" x14ac:dyDescent="0.25">
      <c r="A33">
        <v>14</v>
      </c>
      <c r="B33" s="30">
        <v>407000</v>
      </c>
      <c r="C33" s="31">
        <v>128270246</v>
      </c>
      <c r="D33" s="32" t="s">
        <v>19</v>
      </c>
      <c r="E33" s="67">
        <v>380305.1</v>
      </c>
      <c r="F33" s="67">
        <v>108758.89</v>
      </c>
      <c r="G33" s="67">
        <v>14204.99</v>
      </c>
      <c r="H33" s="4">
        <v>11395.15</v>
      </c>
      <c r="I33" s="48"/>
      <c r="J33" s="29">
        <f t="shared" si="0"/>
        <v>514664.13</v>
      </c>
      <c r="K33" s="29">
        <f t="shared" si="1"/>
        <v>77199.619500000001</v>
      </c>
    </row>
    <row r="34" spans="1:12" x14ac:dyDescent="0.25">
      <c r="A34">
        <v>15</v>
      </c>
      <c r="B34" s="30">
        <v>440700</v>
      </c>
      <c r="C34" s="31">
        <v>29972796</v>
      </c>
      <c r="D34" s="32" t="s">
        <v>20</v>
      </c>
      <c r="E34" s="67">
        <v>208017.38</v>
      </c>
      <c r="F34" s="67">
        <v>59728.69</v>
      </c>
      <c r="G34" s="67">
        <v>6412.65</v>
      </c>
      <c r="H34" s="4">
        <v>6258.03</v>
      </c>
      <c r="I34" s="48"/>
      <c r="J34" s="29">
        <f t="shared" si="0"/>
        <v>280416.75000000006</v>
      </c>
      <c r="K34" s="29">
        <f t="shared" si="1"/>
        <v>42062.512500000004</v>
      </c>
    </row>
    <row r="35" spans="1:12" x14ac:dyDescent="0.25">
      <c r="A35">
        <v>16</v>
      </c>
      <c r="B35" s="30">
        <v>442700</v>
      </c>
      <c r="C35" s="31">
        <v>79387339</v>
      </c>
      <c r="D35" s="32" t="s">
        <v>278</v>
      </c>
      <c r="E35" s="67">
        <v>189483.86</v>
      </c>
      <c r="F35" s="67">
        <v>50975.57</v>
      </c>
      <c r="G35" s="67">
        <v>4374.55</v>
      </c>
      <c r="H35" s="4">
        <v>5340.95</v>
      </c>
      <c r="I35" s="48"/>
      <c r="J35" s="29">
        <f t="shared" si="0"/>
        <v>250174.93</v>
      </c>
      <c r="K35" s="29">
        <f t="shared" si="1"/>
        <v>37526.239499999996</v>
      </c>
    </row>
    <row r="36" spans="1:12" ht="16.149999999999999" customHeight="1" x14ac:dyDescent="0.25">
      <c r="A36">
        <v>17</v>
      </c>
      <c r="B36" s="30">
        <v>444700</v>
      </c>
      <c r="C36" s="31">
        <v>80147244</v>
      </c>
      <c r="D36" s="32" t="s">
        <v>21</v>
      </c>
      <c r="E36" s="67">
        <v>540333.6</v>
      </c>
      <c r="F36" s="67">
        <v>140600.98000000001</v>
      </c>
      <c r="G36" s="68">
        <v>0</v>
      </c>
      <c r="H36" s="4">
        <v>0</v>
      </c>
      <c r="I36" s="48"/>
      <c r="J36" s="29">
        <f t="shared" si="0"/>
        <v>680934.58</v>
      </c>
      <c r="K36" s="29">
        <f t="shared" si="1"/>
        <v>102140.18699999999</v>
      </c>
    </row>
    <row r="37" spans="1:12" x14ac:dyDescent="0.25">
      <c r="A37">
        <v>18</v>
      </c>
      <c r="B37" s="30">
        <v>445700</v>
      </c>
      <c r="C37" s="33">
        <v>29388043</v>
      </c>
      <c r="D37" s="45" t="s">
        <v>270</v>
      </c>
      <c r="E37" s="67">
        <v>13482.68</v>
      </c>
      <c r="F37" s="67">
        <v>2807.22</v>
      </c>
      <c r="G37" s="68">
        <v>0</v>
      </c>
      <c r="H37" s="4">
        <v>0</v>
      </c>
      <c r="I37" s="48"/>
      <c r="J37" s="29">
        <f t="shared" si="0"/>
        <v>16289.9</v>
      </c>
      <c r="K37" s="29">
        <f t="shared" si="1"/>
        <v>2443.4849999999997</v>
      </c>
    </row>
    <row r="38" spans="1:12" x14ac:dyDescent="0.25">
      <c r="A38">
        <v>19</v>
      </c>
      <c r="B38" s="30">
        <v>501000</v>
      </c>
      <c r="C38" s="31">
        <v>4918363</v>
      </c>
      <c r="D38" s="32" t="s">
        <v>22</v>
      </c>
      <c r="E38" s="67">
        <v>122252.15</v>
      </c>
      <c r="F38" s="67">
        <v>24746.9</v>
      </c>
      <c r="G38" s="67">
        <v>5676.76</v>
      </c>
      <c r="H38" s="4">
        <v>2592.83</v>
      </c>
      <c r="I38" s="48"/>
      <c r="J38" s="29">
        <f t="shared" si="0"/>
        <v>155268.63999999998</v>
      </c>
      <c r="K38" s="29">
        <f t="shared" si="1"/>
        <v>23290.295999999998</v>
      </c>
    </row>
    <row r="39" spans="1:12" x14ac:dyDescent="0.25">
      <c r="A39">
        <v>20</v>
      </c>
      <c r="B39" s="30">
        <v>502000</v>
      </c>
      <c r="C39" s="31">
        <v>947943304</v>
      </c>
      <c r="D39" s="32" t="s">
        <v>23</v>
      </c>
      <c r="E39" s="67">
        <v>211442.73</v>
      </c>
      <c r="F39" s="67">
        <v>57046.86</v>
      </c>
      <c r="G39" s="67">
        <v>5564.85</v>
      </c>
      <c r="H39" s="4">
        <v>5977.02</v>
      </c>
      <c r="I39" s="48"/>
      <c r="J39" s="29">
        <f t="shared" si="0"/>
        <v>280031.46000000002</v>
      </c>
      <c r="K39" s="29">
        <f t="shared" si="1"/>
        <v>42004.719000000005</v>
      </c>
    </row>
    <row r="40" spans="1:12" x14ac:dyDescent="0.25">
      <c r="A40">
        <v>21</v>
      </c>
      <c r="B40" s="30">
        <v>503000</v>
      </c>
      <c r="C40" s="31">
        <v>10327880</v>
      </c>
      <c r="D40" s="32" t="s">
        <v>24</v>
      </c>
      <c r="E40" s="67">
        <v>589680.5</v>
      </c>
      <c r="F40" s="67">
        <v>147785.07</v>
      </c>
      <c r="G40" s="67">
        <v>39739.61</v>
      </c>
      <c r="H40" s="4">
        <v>15484.01</v>
      </c>
      <c r="I40" s="48"/>
      <c r="J40" s="29">
        <f t="shared" si="0"/>
        <v>792689.19000000006</v>
      </c>
      <c r="K40" s="29">
        <f t="shared" si="1"/>
        <v>118903.37850000001</v>
      </c>
    </row>
    <row r="41" spans="1:12" x14ac:dyDescent="0.25">
      <c r="A41">
        <v>22</v>
      </c>
      <c r="B41" s="72">
        <v>504000</v>
      </c>
      <c r="C41" s="73">
        <v>100003706</v>
      </c>
      <c r="D41" s="74" t="s">
        <v>25</v>
      </c>
      <c r="E41" s="75">
        <v>0</v>
      </c>
      <c r="F41" s="75">
        <v>0</v>
      </c>
      <c r="G41" s="75">
        <v>0</v>
      </c>
      <c r="H41" s="75">
        <v>0</v>
      </c>
      <c r="I41" s="78">
        <f>143.89</f>
        <v>143.88999999999999</v>
      </c>
      <c r="J41" s="76">
        <f t="shared" si="0"/>
        <v>0</v>
      </c>
      <c r="K41" s="76">
        <f t="shared" si="1"/>
        <v>143.88999999999999</v>
      </c>
      <c r="L41" t="s">
        <v>302</v>
      </c>
    </row>
    <row r="42" spans="1:12" x14ac:dyDescent="0.25">
      <c r="A42">
        <v>23</v>
      </c>
      <c r="B42" s="30">
        <v>505000</v>
      </c>
      <c r="C42" s="31">
        <v>4918413</v>
      </c>
      <c r="D42" s="32" t="s">
        <v>26</v>
      </c>
      <c r="E42" s="67">
        <v>181669.83</v>
      </c>
      <c r="F42" s="67">
        <v>42993.2</v>
      </c>
      <c r="G42" s="67">
        <v>6907.17</v>
      </c>
      <c r="H42" s="4">
        <v>4504.57</v>
      </c>
      <c r="I42" s="48"/>
      <c r="J42" s="29">
        <f t="shared" si="0"/>
        <v>236074.77</v>
      </c>
      <c r="K42" s="29">
        <f t="shared" si="1"/>
        <v>35411.215499999998</v>
      </c>
    </row>
    <row r="43" spans="1:12" x14ac:dyDescent="0.25">
      <c r="A43">
        <v>24</v>
      </c>
      <c r="B43" s="30">
        <v>506000</v>
      </c>
      <c r="C43" s="31">
        <v>790873442</v>
      </c>
      <c r="D43" s="32" t="s">
        <v>27</v>
      </c>
      <c r="E43" s="67">
        <v>95933.71</v>
      </c>
      <c r="F43" s="67">
        <v>20639.560000000001</v>
      </c>
      <c r="G43" s="67">
        <v>3109.79</v>
      </c>
      <c r="H43" s="4">
        <v>2162.48</v>
      </c>
      <c r="I43" s="48"/>
      <c r="J43" s="29">
        <f t="shared" si="0"/>
        <v>121845.54</v>
      </c>
      <c r="K43" s="29">
        <f t="shared" si="1"/>
        <v>18276.830999999998</v>
      </c>
    </row>
    <row r="44" spans="1:12" x14ac:dyDescent="0.25">
      <c r="A44">
        <v>25</v>
      </c>
      <c r="B44" s="30">
        <v>601000</v>
      </c>
      <c r="C44" s="31">
        <v>100687664</v>
      </c>
      <c r="D44" s="32" t="s">
        <v>28</v>
      </c>
      <c r="E44" s="67">
        <v>102233.93</v>
      </c>
      <c r="F44" s="67">
        <v>23669.68</v>
      </c>
      <c r="G44" s="67">
        <v>7322.12</v>
      </c>
      <c r="H44" s="4">
        <v>2479.96</v>
      </c>
      <c r="I44" s="48"/>
      <c r="J44" s="29">
        <f t="shared" si="0"/>
        <v>135705.68999999997</v>
      </c>
      <c r="K44" s="29">
        <f t="shared" si="1"/>
        <v>20355.853499999994</v>
      </c>
    </row>
    <row r="45" spans="1:12" x14ac:dyDescent="0.25">
      <c r="A45">
        <v>26</v>
      </c>
      <c r="B45" s="30">
        <v>602000</v>
      </c>
      <c r="C45" s="31">
        <v>77392934</v>
      </c>
      <c r="D45" s="32" t="s">
        <v>29</v>
      </c>
      <c r="E45" s="67">
        <v>376577.04</v>
      </c>
      <c r="F45" s="67">
        <v>92105.07</v>
      </c>
      <c r="G45" s="67">
        <v>34266.89</v>
      </c>
      <c r="H45" s="4">
        <v>9650.15</v>
      </c>
      <c r="I45" s="48"/>
      <c r="J45" s="29">
        <f t="shared" si="0"/>
        <v>512599.15</v>
      </c>
      <c r="K45" s="29">
        <f t="shared" si="1"/>
        <v>76889.872499999998</v>
      </c>
    </row>
    <row r="46" spans="1:12" x14ac:dyDescent="0.25">
      <c r="A46">
        <v>27</v>
      </c>
      <c r="B46" s="30">
        <v>701000</v>
      </c>
      <c r="C46" s="31">
        <v>786229732</v>
      </c>
      <c r="D46" s="32" t="s">
        <v>30</v>
      </c>
      <c r="E46" s="67">
        <v>145763.96</v>
      </c>
      <c r="F46" s="67">
        <v>26748.06</v>
      </c>
      <c r="G46" s="67">
        <v>13254.71</v>
      </c>
      <c r="H46" s="4">
        <v>2802.5</v>
      </c>
      <c r="I46" s="48"/>
      <c r="J46" s="29">
        <f t="shared" si="0"/>
        <v>188569.22999999998</v>
      </c>
      <c r="K46" s="29">
        <f t="shared" si="1"/>
        <v>28285.384499999996</v>
      </c>
    </row>
    <row r="47" spans="1:12" x14ac:dyDescent="0.25">
      <c r="A47">
        <v>28</v>
      </c>
      <c r="B47" s="30">
        <v>801000</v>
      </c>
      <c r="C47" s="31">
        <v>789227642</v>
      </c>
      <c r="D47" s="32" t="s">
        <v>31</v>
      </c>
      <c r="E47" s="67">
        <v>383512.28</v>
      </c>
      <c r="F47" s="67">
        <v>98310.42</v>
      </c>
      <c r="G47" s="67">
        <v>22661.39</v>
      </c>
      <c r="H47" s="4">
        <v>10300.370000000001</v>
      </c>
      <c r="I47" s="48"/>
      <c r="J47" s="29">
        <f t="shared" si="0"/>
        <v>514784.46</v>
      </c>
      <c r="K47" s="29">
        <f t="shared" si="1"/>
        <v>77217.668999999994</v>
      </c>
    </row>
    <row r="48" spans="1:12" x14ac:dyDescent="0.25">
      <c r="A48">
        <v>29</v>
      </c>
      <c r="B48" s="50">
        <v>802000</v>
      </c>
      <c r="C48" s="51">
        <v>133061283</v>
      </c>
      <c r="D48" s="52" t="s">
        <v>32</v>
      </c>
      <c r="E48" s="53">
        <v>154265.29</v>
      </c>
      <c r="F48" s="53">
        <v>34357.32</v>
      </c>
      <c r="G48" s="53">
        <v>8563.19</v>
      </c>
      <c r="H48" s="53">
        <v>3599.76</v>
      </c>
      <c r="I48" s="69"/>
      <c r="J48" s="54">
        <f t="shared" si="0"/>
        <v>200785.56000000003</v>
      </c>
      <c r="K48" s="54">
        <f t="shared" si="1"/>
        <v>30117.834000000003</v>
      </c>
      <c r="L48" t="s">
        <v>303</v>
      </c>
    </row>
    <row r="49" spans="1:12" x14ac:dyDescent="0.25">
      <c r="A49">
        <v>30</v>
      </c>
      <c r="B49" s="30">
        <v>803000</v>
      </c>
      <c r="C49" s="31">
        <v>4918470</v>
      </c>
      <c r="D49" s="32" t="s">
        <v>33</v>
      </c>
      <c r="E49" s="67">
        <v>292095.46000000002</v>
      </c>
      <c r="F49" s="67">
        <v>71439.259999999995</v>
      </c>
      <c r="G49" s="67">
        <v>15123.38</v>
      </c>
      <c r="H49" s="4">
        <v>7484.98</v>
      </c>
      <c r="I49" s="48"/>
      <c r="J49" s="29">
        <f t="shared" si="0"/>
        <v>386143.08</v>
      </c>
      <c r="K49" s="29">
        <f t="shared" si="1"/>
        <v>57921.462</v>
      </c>
    </row>
    <row r="50" spans="1:12" x14ac:dyDescent="0.25">
      <c r="A50">
        <v>31</v>
      </c>
      <c r="B50" s="72">
        <v>901000</v>
      </c>
      <c r="C50" s="73">
        <v>40618985</v>
      </c>
      <c r="D50" s="74" t="s">
        <v>34</v>
      </c>
      <c r="E50" s="75">
        <v>0</v>
      </c>
      <c r="F50" s="75">
        <v>0</v>
      </c>
      <c r="G50" s="75">
        <v>0</v>
      </c>
      <c r="H50" s="75">
        <v>0</v>
      </c>
      <c r="I50" s="78">
        <f>14875.37-0</f>
        <v>14875.37</v>
      </c>
      <c r="J50" s="76">
        <f t="shared" si="0"/>
        <v>0</v>
      </c>
      <c r="K50" s="76">
        <f t="shared" si="1"/>
        <v>14875.37</v>
      </c>
      <c r="L50" t="s">
        <v>302</v>
      </c>
    </row>
    <row r="51" spans="1:12" x14ac:dyDescent="0.25">
      <c r="A51">
        <v>32</v>
      </c>
      <c r="B51" s="30">
        <v>903000</v>
      </c>
      <c r="C51" s="31">
        <v>98570922</v>
      </c>
      <c r="D51" s="32" t="s">
        <v>35</v>
      </c>
      <c r="E51" s="67">
        <v>301354.01</v>
      </c>
      <c r="F51" s="67">
        <v>63206.9</v>
      </c>
      <c r="G51" s="67">
        <v>38044.199999999997</v>
      </c>
      <c r="H51" s="4">
        <v>6622.38</v>
      </c>
      <c r="I51" s="48"/>
      <c r="J51" s="29">
        <f t="shared" si="0"/>
        <v>409227.49000000005</v>
      </c>
      <c r="K51" s="29">
        <f t="shared" si="1"/>
        <v>61384.123500000002</v>
      </c>
    </row>
    <row r="52" spans="1:12" x14ac:dyDescent="0.25">
      <c r="A52">
        <v>33</v>
      </c>
      <c r="B52" s="32">
        <v>1002000</v>
      </c>
      <c r="C52" s="31">
        <v>100002310</v>
      </c>
      <c r="D52" s="32" t="s">
        <v>36</v>
      </c>
      <c r="E52" s="67">
        <v>449227.19</v>
      </c>
      <c r="F52" s="67">
        <v>97977.09</v>
      </c>
      <c r="G52" s="67">
        <v>30082.89</v>
      </c>
      <c r="H52" s="4">
        <v>10265.43</v>
      </c>
      <c r="I52" s="48"/>
      <c r="J52" s="29">
        <f t="shared" si="0"/>
        <v>587552.60000000009</v>
      </c>
      <c r="K52" s="29">
        <f t="shared" si="1"/>
        <v>88132.890000000014</v>
      </c>
    </row>
    <row r="53" spans="1:12" x14ac:dyDescent="0.25">
      <c r="A53">
        <v>34</v>
      </c>
      <c r="B53" s="32">
        <v>1003000</v>
      </c>
      <c r="C53" s="31">
        <v>100003003</v>
      </c>
      <c r="D53" s="32" t="s">
        <v>37</v>
      </c>
      <c r="E53" s="67">
        <v>189744.16</v>
      </c>
      <c r="F53" s="67">
        <v>38997.949999999997</v>
      </c>
      <c r="G53" s="67">
        <v>8355.75</v>
      </c>
      <c r="H53" s="4">
        <v>4085.95</v>
      </c>
      <c r="I53" s="48"/>
      <c r="J53" s="29">
        <f t="shared" si="0"/>
        <v>241183.81</v>
      </c>
      <c r="K53" s="29">
        <f t="shared" si="1"/>
        <v>36177.571499999998</v>
      </c>
    </row>
    <row r="54" spans="1:12" x14ac:dyDescent="0.25">
      <c r="A54">
        <v>35</v>
      </c>
      <c r="B54" s="32">
        <v>1101000</v>
      </c>
      <c r="C54" s="31">
        <v>127972008</v>
      </c>
      <c r="D54" s="32" t="s">
        <v>38</v>
      </c>
      <c r="E54" s="67">
        <v>252928.04</v>
      </c>
      <c r="F54" s="67">
        <v>43702.559999999998</v>
      </c>
      <c r="G54" s="67">
        <v>28713</v>
      </c>
      <c r="H54" s="4">
        <v>4578.8900000000003</v>
      </c>
      <c r="I54" s="48"/>
      <c r="J54" s="29">
        <f t="shared" si="0"/>
        <v>329922.49</v>
      </c>
      <c r="K54" s="29">
        <f t="shared" si="1"/>
        <v>49488.373499999994</v>
      </c>
    </row>
    <row r="55" spans="1:12" x14ac:dyDescent="0.25">
      <c r="A55">
        <v>36</v>
      </c>
      <c r="B55" s="32">
        <v>1104000</v>
      </c>
      <c r="C55" s="31">
        <v>4918579</v>
      </c>
      <c r="D55" s="32" t="s">
        <v>39</v>
      </c>
      <c r="E55" s="67">
        <v>188444.98</v>
      </c>
      <c r="F55" s="67">
        <v>41915.800000000003</v>
      </c>
      <c r="G55" s="67">
        <v>12560.52</v>
      </c>
      <c r="H55" s="4">
        <v>4391.68</v>
      </c>
      <c r="I55" s="48"/>
      <c r="J55" s="29">
        <f t="shared" si="0"/>
        <v>247312.98</v>
      </c>
      <c r="K55" s="29">
        <f t="shared" si="1"/>
        <v>37096.947</v>
      </c>
    </row>
    <row r="56" spans="1:12" x14ac:dyDescent="0.25">
      <c r="A56">
        <v>37</v>
      </c>
      <c r="B56" s="32">
        <v>1106000</v>
      </c>
      <c r="C56" s="31">
        <v>100003888</v>
      </c>
      <c r="D56" s="32" t="s">
        <v>40</v>
      </c>
      <c r="E56" s="67">
        <v>159036.06</v>
      </c>
      <c r="F56" s="67">
        <v>29992.75</v>
      </c>
      <c r="G56" s="67">
        <v>6603.5</v>
      </c>
      <c r="H56" s="4">
        <v>3142.45</v>
      </c>
      <c r="I56" s="48"/>
      <c r="J56" s="29">
        <f t="shared" si="0"/>
        <v>198774.76</v>
      </c>
      <c r="K56" s="29">
        <f t="shared" si="1"/>
        <v>29816.214</v>
      </c>
      <c r="L56" t="s">
        <v>304</v>
      </c>
    </row>
    <row r="57" spans="1:12" x14ac:dyDescent="0.25">
      <c r="A57">
        <v>38</v>
      </c>
      <c r="B57" s="32">
        <v>1201000</v>
      </c>
      <c r="C57" s="31">
        <v>100686518</v>
      </c>
      <c r="D57" s="32" t="s">
        <v>41</v>
      </c>
      <c r="E57" s="67">
        <v>110923.97</v>
      </c>
      <c r="F57" s="67">
        <v>21819.83</v>
      </c>
      <c r="G57" s="67">
        <v>6625.38</v>
      </c>
      <c r="H57" s="4">
        <v>2286.15</v>
      </c>
      <c r="I57" s="48"/>
      <c r="J57" s="29">
        <f t="shared" si="0"/>
        <v>141655.32999999999</v>
      </c>
      <c r="K57" s="29">
        <f t="shared" si="1"/>
        <v>21248.299499999997</v>
      </c>
    </row>
    <row r="58" spans="1:12" x14ac:dyDescent="0.25">
      <c r="A58">
        <v>39</v>
      </c>
      <c r="B58" s="32">
        <v>1202000</v>
      </c>
      <c r="C58" s="31">
        <v>127841302</v>
      </c>
      <c r="D58" s="32" t="s">
        <v>42</v>
      </c>
      <c r="E58" s="67">
        <v>346770.07</v>
      </c>
      <c r="F58" s="67">
        <v>82594.22</v>
      </c>
      <c r="G58" s="67">
        <v>16448.59</v>
      </c>
      <c r="H58" s="4">
        <v>8653.7099999999991</v>
      </c>
      <c r="I58" s="48"/>
      <c r="J58" s="29">
        <f t="shared" si="0"/>
        <v>454466.59000000008</v>
      </c>
      <c r="K58" s="29">
        <f t="shared" si="1"/>
        <v>68169.988500000007</v>
      </c>
    </row>
    <row r="59" spans="1:12" x14ac:dyDescent="0.25">
      <c r="A59">
        <v>40</v>
      </c>
      <c r="B59" s="32">
        <v>1203000</v>
      </c>
      <c r="C59" s="31">
        <v>4918603</v>
      </c>
      <c r="D59" s="32" t="s">
        <v>43</v>
      </c>
      <c r="E59" s="67">
        <v>155653.35</v>
      </c>
      <c r="F59" s="67">
        <v>39123.040000000001</v>
      </c>
      <c r="G59" s="67">
        <v>7219.19</v>
      </c>
      <c r="H59" s="4">
        <v>4099.07</v>
      </c>
      <c r="I59" s="48"/>
      <c r="J59" s="29">
        <f t="shared" si="0"/>
        <v>206094.65000000002</v>
      </c>
      <c r="K59" s="29">
        <f t="shared" si="1"/>
        <v>30914.197500000002</v>
      </c>
    </row>
    <row r="60" spans="1:12" x14ac:dyDescent="0.25">
      <c r="A60">
        <v>41</v>
      </c>
      <c r="B60" s="32">
        <v>1204000</v>
      </c>
      <c r="C60" s="31">
        <v>159348739</v>
      </c>
      <c r="D60" s="32" t="s">
        <v>247</v>
      </c>
      <c r="E60" s="67">
        <v>101044.48</v>
      </c>
      <c r="F60" s="67">
        <v>24335.279999999999</v>
      </c>
      <c r="G60" s="67">
        <v>2214.0100000000002</v>
      </c>
      <c r="H60" s="4">
        <v>2549.6999999999998</v>
      </c>
      <c r="I60" s="48"/>
      <c r="J60" s="29">
        <f t="shared" si="0"/>
        <v>130143.46999999999</v>
      </c>
      <c r="K60" s="29">
        <f t="shared" si="1"/>
        <v>19521.520499999999</v>
      </c>
    </row>
    <row r="61" spans="1:12" x14ac:dyDescent="0.25">
      <c r="A61">
        <v>42</v>
      </c>
      <c r="B61" s="32">
        <v>1304000</v>
      </c>
      <c r="C61" s="31">
        <v>4918645</v>
      </c>
      <c r="D61" s="32" t="s">
        <v>44</v>
      </c>
      <c r="E61" s="67">
        <v>110119.16</v>
      </c>
      <c r="F61" s="67">
        <v>29169.33</v>
      </c>
      <c r="G61" s="67">
        <v>4829.9799999999996</v>
      </c>
      <c r="H61" s="4">
        <v>3056.18</v>
      </c>
      <c r="I61" s="48"/>
      <c r="J61" s="29">
        <f t="shared" si="0"/>
        <v>147174.65</v>
      </c>
      <c r="K61" s="29">
        <f t="shared" si="1"/>
        <v>22076.197499999998</v>
      </c>
    </row>
    <row r="62" spans="1:12" x14ac:dyDescent="0.25">
      <c r="A62">
        <v>43</v>
      </c>
      <c r="B62" s="32">
        <v>1305000</v>
      </c>
      <c r="C62" s="31">
        <v>25928537</v>
      </c>
      <c r="D62" s="32" t="s">
        <v>45</v>
      </c>
      <c r="E62" s="67">
        <v>199366.12</v>
      </c>
      <c r="F62" s="67">
        <v>39103.71</v>
      </c>
      <c r="G62" s="67">
        <v>16951.88</v>
      </c>
      <c r="H62" s="4">
        <v>4097.04</v>
      </c>
      <c r="I62" s="48"/>
      <c r="J62" s="29">
        <f t="shared" si="0"/>
        <v>259518.75</v>
      </c>
      <c r="K62" s="29">
        <f t="shared" si="1"/>
        <v>38927.8125</v>
      </c>
    </row>
    <row r="63" spans="1:12" x14ac:dyDescent="0.25">
      <c r="A63">
        <v>44</v>
      </c>
      <c r="B63" s="32">
        <v>1402000</v>
      </c>
      <c r="C63" s="31">
        <v>20600508</v>
      </c>
      <c r="D63" s="32" t="s">
        <v>46</v>
      </c>
      <c r="E63" s="67">
        <v>672507.79</v>
      </c>
      <c r="F63" s="67">
        <v>158734.34</v>
      </c>
      <c r="G63" s="67">
        <v>60603.02</v>
      </c>
      <c r="H63" s="4">
        <v>16631.14</v>
      </c>
      <c r="I63" s="48"/>
      <c r="J63" s="29">
        <f t="shared" si="0"/>
        <v>908476.29</v>
      </c>
      <c r="K63" s="29">
        <f t="shared" si="1"/>
        <v>136271.44349999999</v>
      </c>
    </row>
    <row r="64" spans="1:12" x14ac:dyDescent="0.25">
      <c r="A64">
        <v>45</v>
      </c>
      <c r="B64" s="52">
        <v>1408000</v>
      </c>
      <c r="C64" s="51">
        <v>100643717</v>
      </c>
      <c r="D64" s="52" t="s">
        <v>47</v>
      </c>
      <c r="E64" s="53">
        <v>239692.9</v>
      </c>
      <c r="F64" s="53">
        <v>56897.71</v>
      </c>
      <c r="G64" s="53">
        <v>22731.8</v>
      </c>
      <c r="H64" s="53">
        <v>5961.4</v>
      </c>
      <c r="I64" s="69">
        <f>8725.98</f>
        <v>8725.98</v>
      </c>
      <c r="J64" s="54">
        <f t="shared" si="0"/>
        <v>325283.81</v>
      </c>
      <c r="K64" s="54">
        <f t="shared" si="1"/>
        <v>57518.551500000001</v>
      </c>
    </row>
    <row r="65" spans="1:11" x14ac:dyDescent="0.25">
      <c r="A65">
        <v>46</v>
      </c>
      <c r="B65" s="32">
        <v>1503000</v>
      </c>
      <c r="C65" s="31">
        <v>100003631</v>
      </c>
      <c r="D65" s="32" t="s">
        <v>48</v>
      </c>
      <c r="E65" s="67">
        <v>103944.02</v>
      </c>
      <c r="F65" s="67">
        <v>25004.5</v>
      </c>
      <c r="G65" s="67">
        <v>2831.13</v>
      </c>
      <c r="H65" s="4">
        <v>2619.8200000000002</v>
      </c>
      <c r="I65" s="48"/>
      <c r="J65" s="29">
        <f t="shared" si="0"/>
        <v>134399.47</v>
      </c>
      <c r="K65" s="29">
        <f t="shared" si="1"/>
        <v>20159.9205</v>
      </c>
    </row>
    <row r="66" spans="1:11" x14ac:dyDescent="0.25">
      <c r="A66">
        <v>47</v>
      </c>
      <c r="B66" s="32">
        <v>1505000</v>
      </c>
      <c r="C66" s="31">
        <v>4929188</v>
      </c>
      <c r="D66" s="32" t="s">
        <v>49</v>
      </c>
      <c r="E66" s="67">
        <v>101555.68</v>
      </c>
      <c r="F66" s="67">
        <v>22685.91</v>
      </c>
      <c r="G66" s="67">
        <v>3819.78</v>
      </c>
      <c r="H66" s="4">
        <v>2376.89</v>
      </c>
      <c r="I66" s="48"/>
      <c r="J66" s="29">
        <f t="shared" si="0"/>
        <v>130438.26</v>
      </c>
      <c r="K66" s="29">
        <f t="shared" si="1"/>
        <v>19565.738999999998</v>
      </c>
    </row>
    <row r="67" spans="1:11" x14ac:dyDescent="0.25">
      <c r="A67">
        <v>48</v>
      </c>
      <c r="B67" s="32">
        <v>1507000</v>
      </c>
      <c r="C67" s="31">
        <v>100004001</v>
      </c>
      <c r="D67" s="32" t="s">
        <v>50</v>
      </c>
      <c r="E67" s="67">
        <v>624560.99</v>
      </c>
      <c r="F67" s="67">
        <v>141951.35</v>
      </c>
      <c r="G67" s="67">
        <v>38201.21</v>
      </c>
      <c r="H67" s="4">
        <v>14872.78</v>
      </c>
      <c r="I67" s="48"/>
      <c r="J67" s="29">
        <f t="shared" si="0"/>
        <v>819586.33</v>
      </c>
      <c r="K67" s="29">
        <f t="shared" si="1"/>
        <v>122937.94949999999</v>
      </c>
    </row>
    <row r="68" spans="1:11" x14ac:dyDescent="0.25">
      <c r="A68">
        <v>49</v>
      </c>
      <c r="B68" s="32">
        <v>1601000</v>
      </c>
      <c r="C68" s="31">
        <v>159348424</v>
      </c>
      <c r="D68" s="32" t="s">
        <v>51</v>
      </c>
      <c r="E68" s="67">
        <v>130764.43</v>
      </c>
      <c r="F68" s="67">
        <v>31258.880000000001</v>
      </c>
      <c r="G68" s="67">
        <v>7833.89</v>
      </c>
      <c r="H68" s="4">
        <v>3275.12</v>
      </c>
      <c r="I68" s="48"/>
      <c r="J68" s="29">
        <f t="shared" si="0"/>
        <v>173132.32</v>
      </c>
      <c r="K68" s="29">
        <f t="shared" si="1"/>
        <v>25969.848000000002</v>
      </c>
    </row>
    <row r="69" spans="1:11" x14ac:dyDescent="0.25">
      <c r="A69">
        <v>50</v>
      </c>
      <c r="B69" s="32">
        <v>1602000</v>
      </c>
      <c r="C69" s="31">
        <v>100642966</v>
      </c>
      <c r="D69" s="32" t="s">
        <v>279</v>
      </c>
      <c r="E69" s="67">
        <v>389685.4</v>
      </c>
      <c r="F69" s="67">
        <v>92613.37</v>
      </c>
      <c r="G69" s="67">
        <v>13688.21</v>
      </c>
      <c r="H69" s="4">
        <v>9703.4699999999993</v>
      </c>
      <c r="I69" s="48"/>
      <c r="J69" s="29">
        <f t="shared" si="0"/>
        <v>505690.45</v>
      </c>
      <c r="K69" s="29">
        <f t="shared" si="1"/>
        <v>75853.567500000005</v>
      </c>
    </row>
    <row r="70" spans="1:11" x14ac:dyDescent="0.25">
      <c r="A70">
        <v>51</v>
      </c>
      <c r="B70" s="32">
        <v>1603000</v>
      </c>
      <c r="C70" s="31">
        <v>938696622</v>
      </c>
      <c r="D70" s="32" t="s">
        <v>52</v>
      </c>
      <c r="E70" s="67">
        <v>481028.03</v>
      </c>
      <c r="F70" s="67">
        <v>136692.99</v>
      </c>
      <c r="G70" s="67">
        <v>14943.68</v>
      </c>
      <c r="H70" s="4">
        <v>14321.92</v>
      </c>
      <c r="I70" s="48"/>
      <c r="J70" s="29">
        <f t="shared" si="0"/>
        <v>646986.62000000011</v>
      </c>
      <c r="K70" s="29">
        <f t="shared" si="1"/>
        <v>97047.993000000017</v>
      </c>
    </row>
    <row r="71" spans="1:11" x14ac:dyDescent="0.25">
      <c r="A71">
        <v>52</v>
      </c>
      <c r="B71" s="32">
        <v>1605000</v>
      </c>
      <c r="C71" s="31">
        <v>183870534</v>
      </c>
      <c r="D71" s="32" t="s">
        <v>53</v>
      </c>
      <c r="E71" s="67">
        <v>189202.52</v>
      </c>
      <c r="F71" s="67">
        <v>38325.29</v>
      </c>
      <c r="G71" s="67">
        <v>12318.4</v>
      </c>
      <c r="H71" s="4">
        <v>4015.49</v>
      </c>
      <c r="I71" s="48"/>
      <c r="J71" s="29">
        <f t="shared" si="0"/>
        <v>243861.69999999998</v>
      </c>
      <c r="K71" s="29">
        <f t="shared" si="1"/>
        <v>36579.254999999997</v>
      </c>
    </row>
    <row r="72" spans="1:11" x14ac:dyDescent="0.25">
      <c r="A72">
        <v>53</v>
      </c>
      <c r="B72" s="32">
        <v>1608000</v>
      </c>
      <c r="C72" s="31">
        <v>41595997</v>
      </c>
      <c r="D72" s="32" t="s">
        <v>54</v>
      </c>
      <c r="E72" s="67">
        <v>1408974.74</v>
      </c>
      <c r="F72" s="67">
        <v>380364.65</v>
      </c>
      <c r="G72" s="67">
        <v>54850.04</v>
      </c>
      <c r="H72" s="4">
        <v>39852.07</v>
      </c>
      <c r="I72" s="48"/>
      <c r="J72" s="29">
        <f t="shared" si="0"/>
        <v>1884041.5000000002</v>
      </c>
      <c r="K72" s="29">
        <f t="shared" si="1"/>
        <v>282606.22500000003</v>
      </c>
    </row>
    <row r="73" spans="1:11" x14ac:dyDescent="0.25">
      <c r="A73">
        <v>54</v>
      </c>
      <c r="B73" s="32">
        <v>1611000</v>
      </c>
      <c r="C73" s="31">
        <v>4932414</v>
      </c>
      <c r="D73" s="32" t="s">
        <v>55</v>
      </c>
      <c r="E73" s="67">
        <v>710922.63</v>
      </c>
      <c r="F73" s="67">
        <v>191249.94</v>
      </c>
      <c r="G73" s="67">
        <v>24347.55</v>
      </c>
      <c r="H73" s="4">
        <v>20037.95</v>
      </c>
      <c r="I73" s="48"/>
      <c r="J73" s="29">
        <f t="shared" si="0"/>
        <v>946558.07000000007</v>
      </c>
      <c r="K73" s="29">
        <f t="shared" si="1"/>
        <v>141983.71050000002</v>
      </c>
    </row>
    <row r="74" spans="1:11" x14ac:dyDescent="0.25">
      <c r="A74">
        <v>55</v>
      </c>
      <c r="B74" s="32">
        <v>1612000</v>
      </c>
      <c r="C74" s="31">
        <v>100643741</v>
      </c>
      <c r="D74" s="32" t="s">
        <v>56</v>
      </c>
      <c r="E74" s="67">
        <v>480942.9</v>
      </c>
      <c r="F74" s="67">
        <v>140230.70000000001</v>
      </c>
      <c r="G74" s="67">
        <v>15754.26</v>
      </c>
      <c r="H74" s="4">
        <v>14692.6</v>
      </c>
      <c r="I74" s="48"/>
      <c r="J74" s="29">
        <f t="shared" si="0"/>
        <v>651620.46000000008</v>
      </c>
      <c r="K74" s="29">
        <f t="shared" si="1"/>
        <v>97743.069000000003</v>
      </c>
    </row>
    <row r="75" spans="1:11" x14ac:dyDescent="0.25">
      <c r="A75">
        <v>56</v>
      </c>
      <c r="B75" s="32">
        <v>1613000</v>
      </c>
      <c r="C75" s="31">
        <v>612686915</v>
      </c>
      <c r="D75" s="32" t="s">
        <v>57</v>
      </c>
      <c r="E75" s="67">
        <v>184182.87</v>
      </c>
      <c r="F75" s="67">
        <v>40689.800000000003</v>
      </c>
      <c r="G75" s="67">
        <v>7324.84</v>
      </c>
      <c r="H75" s="4">
        <v>4263.22</v>
      </c>
      <c r="I75" s="48"/>
      <c r="J75" s="29">
        <f t="shared" si="0"/>
        <v>236460.72999999998</v>
      </c>
      <c r="K75" s="29">
        <f t="shared" si="1"/>
        <v>35469.109499999999</v>
      </c>
    </row>
    <row r="76" spans="1:11" x14ac:dyDescent="0.25">
      <c r="A76">
        <v>57</v>
      </c>
      <c r="B76" s="32">
        <v>1701000</v>
      </c>
      <c r="C76" s="31">
        <v>100685866</v>
      </c>
      <c r="D76" s="32" t="s">
        <v>58</v>
      </c>
      <c r="E76" s="67">
        <v>747395.5</v>
      </c>
      <c r="F76" s="67">
        <v>189298.63</v>
      </c>
      <c r="G76" s="67">
        <v>31087.03</v>
      </c>
      <c r="H76" s="4">
        <v>19833.59</v>
      </c>
      <c r="I76" s="48"/>
      <c r="J76" s="29">
        <f t="shared" si="0"/>
        <v>987614.75</v>
      </c>
      <c r="K76" s="29">
        <f t="shared" si="1"/>
        <v>148142.21249999999</v>
      </c>
    </row>
    <row r="77" spans="1:11" x14ac:dyDescent="0.25">
      <c r="A77">
        <v>58</v>
      </c>
      <c r="B77" s="32">
        <v>1702000</v>
      </c>
      <c r="C77" s="31">
        <v>800159829</v>
      </c>
      <c r="D77" s="32" t="s">
        <v>59</v>
      </c>
      <c r="E77" s="67">
        <v>181531.04</v>
      </c>
      <c r="F77" s="67">
        <v>40335.31</v>
      </c>
      <c r="G77" s="67">
        <v>8445.93</v>
      </c>
      <c r="H77" s="4">
        <v>4226.08</v>
      </c>
      <c r="I77" s="48"/>
      <c r="J77" s="29">
        <f t="shared" si="0"/>
        <v>234538.36</v>
      </c>
      <c r="K77" s="29">
        <f t="shared" si="1"/>
        <v>35180.753999999994</v>
      </c>
    </row>
    <row r="78" spans="1:11" x14ac:dyDescent="0.25">
      <c r="A78">
        <v>59</v>
      </c>
      <c r="B78" s="32">
        <v>1703000</v>
      </c>
      <c r="C78" s="31">
        <v>4932489</v>
      </c>
      <c r="D78" s="32" t="s">
        <v>60</v>
      </c>
      <c r="E78" s="67">
        <v>175283.97</v>
      </c>
      <c r="F78" s="67">
        <v>36805.360000000001</v>
      </c>
      <c r="G78" s="67">
        <v>3626.89</v>
      </c>
      <c r="H78" s="4">
        <v>3856.23</v>
      </c>
      <c r="I78" s="48"/>
      <c r="J78" s="29">
        <f t="shared" si="0"/>
        <v>219572.45000000004</v>
      </c>
      <c r="K78" s="29">
        <f t="shared" si="1"/>
        <v>32935.867500000008</v>
      </c>
    </row>
    <row r="79" spans="1:11" x14ac:dyDescent="0.25">
      <c r="A79">
        <v>60</v>
      </c>
      <c r="B79" s="32">
        <v>1704000</v>
      </c>
      <c r="C79" s="31">
        <v>100003607</v>
      </c>
      <c r="D79" s="32" t="s">
        <v>61</v>
      </c>
      <c r="E79" s="67">
        <v>129145.54</v>
      </c>
      <c r="F79" s="67">
        <v>23152.31</v>
      </c>
      <c r="G79" s="67">
        <v>7287.23</v>
      </c>
      <c r="H79" s="4">
        <v>2425.75</v>
      </c>
      <c r="I79" s="48"/>
      <c r="J79" s="29">
        <f t="shared" si="0"/>
        <v>162010.83000000002</v>
      </c>
      <c r="K79" s="29">
        <f t="shared" si="1"/>
        <v>24301.624500000002</v>
      </c>
    </row>
    <row r="80" spans="1:11" x14ac:dyDescent="0.25">
      <c r="A80">
        <v>61</v>
      </c>
      <c r="B80" s="32">
        <v>1705000</v>
      </c>
      <c r="C80" s="31">
        <v>128580644</v>
      </c>
      <c r="D80" s="32" t="s">
        <v>62</v>
      </c>
      <c r="E80" s="67">
        <v>1223155.32</v>
      </c>
      <c r="F80" s="67">
        <v>285463.46999999997</v>
      </c>
      <c r="G80" s="67">
        <v>59329.72</v>
      </c>
      <c r="H80" s="4">
        <v>29909.14</v>
      </c>
      <c r="I80" s="48"/>
      <c r="J80" s="29">
        <f t="shared" si="0"/>
        <v>1597857.65</v>
      </c>
      <c r="K80" s="29">
        <f t="shared" si="1"/>
        <v>239678.64749999996</v>
      </c>
    </row>
    <row r="81" spans="1:12" x14ac:dyDescent="0.25">
      <c r="A81">
        <v>62</v>
      </c>
      <c r="B81" s="32">
        <v>1802000</v>
      </c>
      <c r="C81" s="31">
        <v>100002781</v>
      </c>
      <c r="D81" s="32" t="s">
        <v>63</v>
      </c>
      <c r="E81" s="67">
        <v>137583.14000000001</v>
      </c>
      <c r="F81" s="67">
        <v>26886.54</v>
      </c>
      <c r="G81" s="67">
        <v>5821.03</v>
      </c>
      <c r="H81" s="4">
        <v>2816.98</v>
      </c>
      <c r="I81" s="48"/>
      <c r="J81" s="29">
        <f t="shared" si="0"/>
        <v>173107.69000000003</v>
      </c>
      <c r="K81" s="29">
        <f t="shared" si="1"/>
        <v>25966.153500000004</v>
      </c>
    </row>
    <row r="82" spans="1:12" x14ac:dyDescent="0.25">
      <c r="A82">
        <v>63</v>
      </c>
      <c r="B82" s="52">
        <v>1803000</v>
      </c>
      <c r="C82" s="51">
        <v>99180739</v>
      </c>
      <c r="D82" s="52" t="s">
        <v>64</v>
      </c>
      <c r="E82" s="53">
        <v>1428722.82</v>
      </c>
      <c r="F82" s="53">
        <v>319117.01</v>
      </c>
      <c r="G82" s="53">
        <v>108549.9</v>
      </c>
      <c r="H82" s="53">
        <v>33434.9</v>
      </c>
      <c r="I82" s="69">
        <f>210202.34</f>
        <v>210202.34</v>
      </c>
      <c r="J82" s="54">
        <f t="shared" si="0"/>
        <v>1889824.63</v>
      </c>
      <c r="K82" s="54">
        <f t="shared" si="1"/>
        <v>493676.03449999995</v>
      </c>
    </row>
    <row r="83" spans="1:12" x14ac:dyDescent="0.25">
      <c r="A83">
        <v>64</v>
      </c>
      <c r="B83" s="32">
        <v>1804000</v>
      </c>
      <c r="C83" s="31">
        <v>100003441</v>
      </c>
      <c r="D83" s="32" t="s">
        <v>65</v>
      </c>
      <c r="E83" s="67">
        <v>906835.81</v>
      </c>
      <c r="F83" s="67">
        <v>223069.58</v>
      </c>
      <c r="G83" s="67">
        <v>43098.239999999998</v>
      </c>
      <c r="H83" s="4">
        <v>23371.81</v>
      </c>
      <c r="I83" s="48"/>
      <c r="J83" s="29">
        <f t="shared" si="0"/>
        <v>1196375.4400000002</v>
      </c>
      <c r="K83" s="29">
        <f t="shared" si="1"/>
        <v>179456.31600000002</v>
      </c>
    </row>
    <row r="84" spans="1:12" x14ac:dyDescent="0.25">
      <c r="A84">
        <v>65</v>
      </c>
      <c r="B84" s="32">
        <v>1901000</v>
      </c>
      <c r="C84" s="31">
        <v>30414148</v>
      </c>
      <c r="D84" s="32" t="s">
        <v>66</v>
      </c>
      <c r="E84" s="67">
        <v>176593.66</v>
      </c>
      <c r="F84" s="67">
        <v>33486.19</v>
      </c>
      <c r="G84" s="67">
        <v>3403.07</v>
      </c>
      <c r="H84" s="4">
        <v>3508.47</v>
      </c>
      <c r="I84" s="48"/>
      <c r="J84" s="29">
        <f t="shared" si="0"/>
        <v>216991.39</v>
      </c>
      <c r="K84" s="29">
        <f t="shared" si="1"/>
        <v>32548.708500000001</v>
      </c>
    </row>
    <row r="85" spans="1:12" x14ac:dyDescent="0.25">
      <c r="A85">
        <v>66</v>
      </c>
      <c r="B85" s="32">
        <v>1905000</v>
      </c>
      <c r="C85" s="31">
        <v>4932596</v>
      </c>
      <c r="D85" s="32" t="s">
        <v>67</v>
      </c>
      <c r="E85" s="67">
        <v>609721.17000000004</v>
      </c>
      <c r="F85" s="67">
        <v>142486.63</v>
      </c>
      <c r="G85" s="67">
        <v>27357.3</v>
      </c>
      <c r="H85" s="4">
        <v>14928.85</v>
      </c>
      <c r="I85" s="48"/>
      <c r="J85" s="29">
        <f t="shared" ref="J85:J148" si="2">SUM(E85:H85)</f>
        <v>794493.95000000007</v>
      </c>
      <c r="K85" s="29">
        <f t="shared" si="1"/>
        <v>119174.0925</v>
      </c>
      <c r="L85" t="s">
        <v>304</v>
      </c>
    </row>
    <row r="86" spans="1:12" x14ac:dyDescent="0.25">
      <c r="A86">
        <v>67</v>
      </c>
      <c r="B86" s="52">
        <v>2002000</v>
      </c>
      <c r="C86" s="51">
        <v>4932612</v>
      </c>
      <c r="D86" s="52" t="s">
        <v>68</v>
      </c>
      <c r="E86" s="53">
        <v>248757.04</v>
      </c>
      <c r="F86" s="53">
        <v>42419.81</v>
      </c>
      <c r="G86" s="53">
        <v>18319.490000000002</v>
      </c>
      <c r="H86" s="53">
        <v>4444.47</v>
      </c>
      <c r="I86" s="69"/>
      <c r="J86" s="54">
        <f t="shared" si="2"/>
        <v>313940.80999999994</v>
      </c>
      <c r="K86" s="54">
        <f t="shared" ref="K86:K149" si="3">(J86*15%)+I86</f>
        <v>47091.121499999987</v>
      </c>
      <c r="L86" t="s">
        <v>303</v>
      </c>
    </row>
    <row r="87" spans="1:12" x14ac:dyDescent="0.25">
      <c r="A87">
        <v>68</v>
      </c>
      <c r="B87" s="32">
        <v>2104000</v>
      </c>
      <c r="C87" s="31">
        <v>24565942</v>
      </c>
      <c r="D87" s="32" t="s">
        <v>69</v>
      </c>
      <c r="E87" s="67">
        <v>362161.31</v>
      </c>
      <c r="F87" s="67">
        <v>63197.120000000003</v>
      </c>
      <c r="G87" s="67">
        <v>50066.559999999998</v>
      </c>
      <c r="H87" s="4">
        <v>6621.38</v>
      </c>
      <c r="I87" s="48"/>
      <c r="J87" s="29">
        <f t="shared" si="2"/>
        <v>482046.37</v>
      </c>
      <c r="K87" s="29">
        <f t="shared" si="3"/>
        <v>72306.955499999996</v>
      </c>
    </row>
    <row r="88" spans="1:12" x14ac:dyDescent="0.25">
      <c r="A88">
        <v>69</v>
      </c>
      <c r="B88" s="32">
        <v>2105000</v>
      </c>
      <c r="C88" s="31">
        <v>783645286</v>
      </c>
      <c r="D88" s="32" t="s">
        <v>70</v>
      </c>
      <c r="E88" s="67">
        <v>328071.21000000002</v>
      </c>
      <c r="F88" s="67">
        <v>72104.34</v>
      </c>
      <c r="G88" s="67">
        <v>24902.2</v>
      </c>
      <c r="H88" s="4">
        <v>7554.63</v>
      </c>
      <c r="I88" s="48"/>
      <c r="J88" s="29">
        <f t="shared" si="2"/>
        <v>432632.38000000006</v>
      </c>
      <c r="K88" s="29">
        <f t="shared" si="3"/>
        <v>64894.857000000004</v>
      </c>
    </row>
    <row r="89" spans="1:12" x14ac:dyDescent="0.25">
      <c r="A89">
        <v>70</v>
      </c>
      <c r="B89" s="32">
        <v>2202000</v>
      </c>
      <c r="C89" s="31">
        <v>127828036</v>
      </c>
      <c r="D89" s="32" t="s">
        <v>71</v>
      </c>
      <c r="E89" s="67">
        <v>275558.53000000003</v>
      </c>
      <c r="F89" s="67">
        <v>64206.01</v>
      </c>
      <c r="G89" s="67">
        <v>35821.589999999997</v>
      </c>
      <c r="H89" s="4">
        <v>6727.09</v>
      </c>
      <c r="I89" s="48"/>
      <c r="J89" s="29">
        <f t="shared" si="2"/>
        <v>382313.22000000003</v>
      </c>
      <c r="K89" s="29">
        <f t="shared" si="3"/>
        <v>57346.983</v>
      </c>
    </row>
    <row r="90" spans="1:12" x14ac:dyDescent="0.25">
      <c r="A90">
        <v>71</v>
      </c>
      <c r="B90" s="32">
        <v>2203000</v>
      </c>
      <c r="C90" s="31">
        <v>4932679</v>
      </c>
      <c r="D90" s="32" t="s">
        <v>72</v>
      </c>
      <c r="E90" s="67">
        <v>384776.68</v>
      </c>
      <c r="F90" s="67">
        <v>92560.23</v>
      </c>
      <c r="G90" s="67">
        <v>76668.61</v>
      </c>
      <c r="H90" s="4">
        <v>9697.8799999999992</v>
      </c>
      <c r="I90" s="48"/>
      <c r="J90" s="29">
        <f t="shared" si="2"/>
        <v>563703.4</v>
      </c>
      <c r="K90" s="29">
        <f t="shared" si="3"/>
        <v>84555.51</v>
      </c>
    </row>
    <row r="91" spans="1:12" x14ac:dyDescent="0.25">
      <c r="A91">
        <v>72</v>
      </c>
      <c r="B91" s="32">
        <v>2301000</v>
      </c>
      <c r="C91" s="31">
        <v>174897827</v>
      </c>
      <c r="D91" s="32" t="s">
        <v>73</v>
      </c>
      <c r="E91" s="67">
        <v>2253534.14</v>
      </c>
      <c r="F91" s="67">
        <v>576624.92000000004</v>
      </c>
      <c r="G91" s="67">
        <v>98370.81</v>
      </c>
      <c r="H91" s="4">
        <v>60415.26</v>
      </c>
      <c r="I91" s="48"/>
      <c r="J91" s="29">
        <f t="shared" si="2"/>
        <v>2988945.13</v>
      </c>
      <c r="K91" s="29">
        <f t="shared" si="3"/>
        <v>448341.76949999999</v>
      </c>
    </row>
    <row r="92" spans="1:12" x14ac:dyDescent="0.25">
      <c r="A92">
        <v>73</v>
      </c>
      <c r="B92" s="32">
        <v>2303000</v>
      </c>
      <c r="C92" s="31">
        <v>617268594</v>
      </c>
      <c r="D92" s="32" t="s">
        <v>74</v>
      </c>
      <c r="E92" s="67">
        <v>706271.52</v>
      </c>
      <c r="F92" s="67">
        <v>179448.48</v>
      </c>
      <c r="G92" s="67">
        <v>33858.83</v>
      </c>
      <c r="H92" s="4">
        <v>18801.59</v>
      </c>
      <c r="I92" s="48"/>
      <c r="J92" s="29">
        <f t="shared" si="2"/>
        <v>938380.41999999993</v>
      </c>
      <c r="K92" s="29">
        <f t="shared" si="3"/>
        <v>140757.06299999999</v>
      </c>
    </row>
    <row r="93" spans="1:12" x14ac:dyDescent="0.25">
      <c r="A93">
        <v>74</v>
      </c>
      <c r="B93" s="52">
        <v>2304000</v>
      </c>
      <c r="C93" s="51">
        <v>193209418</v>
      </c>
      <c r="D93" s="52" t="s">
        <v>75</v>
      </c>
      <c r="E93" s="53">
        <v>71743.600000000006</v>
      </c>
      <c r="F93" s="53">
        <v>15942.54</v>
      </c>
      <c r="G93" s="53">
        <v>4510.0600000000004</v>
      </c>
      <c r="H93" s="53">
        <v>1670.36</v>
      </c>
      <c r="I93" s="69">
        <f>2543.43</f>
        <v>2543.4299999999998</v>
      </c>
      <c r="J93" s="54">
        <f t="shared" si="2"/>
        <v>93866.560000000012</v>
      </c>
      <c r="K93" s="54">
        <f t="shared" si="3"/>
        <v>16623.414000000001</v>
      </c>
    </row>
    <row r="94" spans="1:12" x14ac:dyDescent="0.25">
      <c r="A94">
        <v>75</v>
      </c>
      <c r="B94" s="32">
        <v>2305000</v>
      </c>
      <c r="C94" s="31">
        <v>100003482</v>
      </c>
      <c r="D94" s="32" t="s">
        <v>76</v>
      </c>
      <c r="E94" s="67">
        <v>232587.83</v>
      </c>
      <c r="F94" s="67">
        <v>56512.68</v>
      </c>
      <c r="G94" s="67">
        <v>6673.82</v>
      </c>
      <c r="H94" s="4">
        <v>5921.04</v>
      </c>
      <c r="I94" s="48"/>
      <c r="J94" s="29">
        <f t="shared" si="2"/>
        <v>301695.37</v>
      </c>
      <c r="K94" s="29">
        <f t="shared" si="3"/>
        <v>45254.305499999995</v>
      </c>
    </row>
    <row r="95" spans="1:12" x14ac:dyDescent="0.25">
      <c r="A95">
        <v>76</v>
      </c>
      <c r="B95" s="32">
        <v>2306000</v>
      </c>
      <c r="C95" s="31">
        <v>4932794</v>
      </c>
      <c r="D95" s="32" t="s">
        <v>77</v>
      </c>
      <c r="E95" s="67">
        <v>96173.58</v>
      </c>
      <c r="F95" s="67">
        <v>25198.29</v>
      </c>
      <c r="G95" s="67">
        <v>4562.21</v>
      </c>
      <c r="H95" s="4">
        <v>2640.13</v>
      </c>
      <c r="I95" s="48"/>
      <c r="J95" s="29">
        <f t="shared" si="2"/>
        <v>128574.21</v>
      </c>
      <c r="K95" s="29">
        <f t="shared" si="3"/>
        <v>19286.1315</v>
      </c>
    </row>
    <row r="96" spans="1:12" x14ac:dyDescent="0.25">
      <c r="A96">
        <v>77</v>
      </c>
      <c r="B96" s="32">
        <v>2307000</v>
      </c>
      <c r="C96" s="31">
        <v>21347448</v>
      </c>
      <c r="D96" s="32" t="s">
        <v>78</v>
      </c>
      <c r="E96" s="67">
        <v>614486.92000000004</v>
      </c>
      <c r="F96" s="67">
        <v>152188.13</v>
      </c>
      <c r="G96" s="67">
        <v>17133.55</v>
      </c>
      <c r="H96" s="4">
        <v>15945.38</v>
      </c>
      <c r="I96" s="48"/>
      <c r="J96" s="29">
        <f t="shared" si="2"/>
        <v>799753.9800000001</v>
      </c>
      <c r="K96" s="29">
        <f t="shared" si="3"/>
        <v>119963.09700000001</v>
      </c>
    </row>
    <row r="97" spans="1:11" x14ac:dyDescent="0.25">
      <c r="A97">
        <v>78</v>
      </c>
      <c r="B97" s="32">
        <v>2402000</v>
      </c>
      <c r="C97" s="31">
        <v>100642990</v>
      </c>
      <c r="D97" s="32" t="s">
        <v>79</v>
      </c>
      <c r="E97" s="67">
        <v>169509.14</v>
      </c>
      <c r="F97" s="67">
        <v>43196.4</v>
      </c>
      <c r="G97" s="67">
        <v>12073.87</v>
      </c>
      <c r="H97" s="4">
        <v>4525.8599999999997</v>
      </c>
      <c r="I97" s="48"/>
      <c r="J97" s="29">
        <f t="shared" si="2"/>
        <v>229305.27</v>
      </c>
      <c r="K97" s="29">
        <f t="shared" si="3"/>
        <v>34395.790499999996</v>
      </c>
    </row>
    <row r="98" spans="1:11" x14ac:dyDescent="0.25">
      <c r="A98">
        <v>79</v>
      </c>
      <c r="B98" s="32">
        <v>2403000</v>
      </c>
      <c r="C98" s="31">
        <v>942607086</v>
      </c>
      <c r="D98" s="32" t="s">
        <v>80</v>
      </c>
      <c r="E98" s="67">
        <v>110037.42</v>
      </c>
      <c r="F98" s="67">
        <v>26130.54</v>
      </c>
      <c r="G98" s="67">
        <v>5197.07</v>
      </c>
      <c r="H98" s="4">
        <v>2737.8</v>
      </c>
      <c r="I98" s="48"/>
      <c r="J98" s="29">
        <f t="shared" si="2"/>
        <v>144102.82999999999</v>
      </c>
      <c r="K98" s="29">
        <f t="shared" si="3"/>
        <v>21615.424499999997</v>
      </c>
    </row>
    <row r="99" spans="1:11" x14ac:dyDescent="0.25">
      <c r="A99">
        <v>80</v>
      </c>
      <c r="B99" s="32">
        <v>2404000</v>
      </c>
      <c r="C99" s="31">
        <v>100003722</v>
      </c>
      <c r="D99" s="32" t="s">
        <v>81</v>
      </c>
      <c r="E99" s="67">
        <v>396646.23</v>
      </c>
      <c r="F99" s="67">
        <v>94414.96</v>
      </c>
      <c r="G99" s="67">
        <v>21253.69</v>
      </c>
      <c r="H99" s="4">
        <v>9892.2099999999991</v>
      </c>
      <c r="I99" s="48"/>
      <c r="J99" s="29">
        <f t="shared" si="2"/>
        <v>522207.09</v>
      </c>
      <c r="K99" s="29">
        <f t="shared" si="3"/>
        <v>78331.063500000004</v>
      </c>
    </row>
    <row r="100" spans="1:11" x14ac:dyDescent="0.25">
      <c r="A100">
        <v>81</v>
      </c>
      <c r="B100" s="32">
        <v>2501000</v>
      </c>
      <c r="C100" s="31">
        <v>86626199</v>
      </c>
      <c r="D100" s="32" t="s">
        <v>82</v>
      </c>
      <c r="E100" s="67">
        <v>133932.18</v>
      </c>
      <c r="F100" s="67">
        <v>25256.14</v>
      </c>
      <c r="G100" s="67">
        <v>14887.1</v>
      </c>
      <c r="H100" s="4">
        <v>2646.18</v>
      </c>
      <c r="I100" s="48"/>
      <c r="J100" s="29">
        <f t="shared" si="2"/>
        <v>176721.6</v>
      </c>
      <c r="K100" s="29">
        <f t="shared" si="3"/>
        <v>26508.240000000002</v>
      </c>
    </row>
    <row r="101" spans="1:11" x14ac:dyDescent="0.25">
      <c r="A101">
        <v>82</v>
      </c>
      <c r="B101" s="32">
        <v>2502000</v>
      </c>
      <c r="C101" s="31">
        <v>100003920</v>
      </c>
      <c r="D101" s="32" t="s">
        <v>83</v>
      </c>
      <c r="E101" s="67">
        <v>186909.03</v>
      </c>
      <c r="F101" s="67">
        <v>44725.73</v>
      </c>
      <c r="G101" s="67">
        <v>11605</v>
      </c>
      <c r="H101" s="4">
        <v>4686.09</v>
      </c>
      <c r="I101" s="48"/>
      <c r="J101" s="29">
        <f t="shared" si="2"/>
        <v>247925.85</v>
      </c>
      <c r="K101" s="29">
        <f t="shared" si="3"/>
        <v>37188.877500000002</v>
      </c>
    </row>
    <row r="102" spans="1:11" x14ac:dyDescent="0.25">
      <c r="A102">
        <v>83</v>
      </c>
      <c r="B102" s="32">
        <v>2503000</v>
      </c>
      <c r="C102" s="31">
        <v>159345982</v>
      </c>
      <c r="D102" s="32" t="s">
        <v>84</v>
      </c>
      <c r="E102" s="67">
        <v>88844.73</v>
      </c>
      <c r="F102" s="67">
        <v>20567.79</v>
      </c>
      <c r="G102" s="67">
        <v>6539.95</v>
      </c>
      <c r="H102" s="4">
        <v>2154.9699999999998</v>
      </c>
      <c r="I102" s="48"/>
      <c r="J102" s="29">
        <f t="shared" si="2"/>
        <v>118107.43999999999</v>
      </c>
      <c r="K102" s="29">
        <f t="shared" si="3"/>
        <v>17716.115999999998</v>
      </c>
    </row>
    <row r="103" spans="1:11" x14ac:dyDescent="0.25">
      <c r="A103">
        <v>84</v>
      </c>
      <c r="B103" s="32">
        <v>2601000</v>
      </c>
      <c r="C103" s="31">
        <v>626977102</v>
      </c>
      <c r="D103" s="32" t="s">
        <v>85</v>
      </c>
      <c r="E103" s="67">
        <v>149357.10999999999</v>
      </c>
      <c r="F103" s="67">
        <v>36010.68</v>
      </c>
      <c r="G103" s="67">
        <v>5863.3</v>
      </c>
      <c r="H103" s="4">
        <v>3772.97</v>
      </c>
      <c r="I103" s="48"/>
      <c r="J103" s="29">
        <f t="shared" si="2"/>
        <v>195004.05999999997</v>
      </c>
      <c r="K103" s="29">
        <f t="shared" si="3"/>
        <v>29250.608999999993</v>
      </c>
    </row>
    <row r="104" spans="1:11" x14ac:dyDescent="0.25">
      <c r="A104">
        <v>85</v>
      </c>
      <c r="B104" s="32">
        <v>2602000</v>
      </c>
      <c r="C104" s="31">
        <v>868355751</v>
      </c>
      <c r="D104" s="32" t="s">
        <v>86</v>
      </c>
      <c r="E104" s="67">
        <v>288535.82</v>
      </c>
      <c r="F104" s="67">
        <v>75909.59</v>
      </c>
      <c r="G104" s="67">
        <v>11989.84</v>
      </c>
      <c r="H104" s="4">
        <v>7953.36</v>
      </c>
      <c r="I104" s="48"/>
      <c r="J104" s="29">
        <f t="shared" si="2"/>
        <v>384388.61000000004</v>
      </c>
      <c r="K104" s="29">
        <f t="shared" si="3"/>
        <v>57658.291500000007</v>
      </c>
    </row>
    <row r="105" spans="1:11" x14ac:dyDescent="0.25">
      <c r="A105">
        <v>86</v>
      </c>
      <c r="B105" s="32">
        <v>2603000</v>
      </c>
      <c r="C105" s="31">
        <v>943095489</v>
      </c>
      <c r="D105" s="32" t="s">
        <v>87</v>
      </c>
      <c r="E105" s="67">
        <v>944362.84</v>
      </c>
      <c r="F105" s="67">
        <v>220162.97</v>
      </c>
      <c r="G105" s="67">
        <v>31451.200000000001</v>
      </c>
      <c r="H105" s="4">
        <v>23067.21</v>
      </c>
      <c r="I105" s="48"/>
      <c r="J105" s="29">
        <f t="shared" si="2"/>
        <v>1219044.22</v>
      </c>
      <c r="K105" s="29">
        <f t="shared" si="3"/>
        <v>182856.633</v>
      </c>
    </row>
    <row r="106" spans="1:11" x14ac:dyDescent="0.25">
      <c r="A106">
        <v>87</v>
      </c>
      <c r="B106" s="32">
        <v>2604000</v>
      </c>
      <c r="C106" s="31">
        <v>100643345</v>
      </c>
      <c r="D106" s="32" t="s">
        <v>88</v>
      </c>
      <c r="E106" s="67">
        <v>153033.78</v>
      </c>
      <c r="F106" s="67">
        <v>42381.65</v>
      </c>
      <c r="G106" s="67">
        <v>4002.93</v>
      </c>
      <c r="H106" s="4">
        <v>4440.49</v>
      </c>
      <c r="I106" s="48"/>
      <c r="J106" s="29">
        <f t="shared" si="2"/>
        <v>203858.84999999998</v>
      </c>
      <c r="K106" s="29">
        <f t="shared" si="3"/>
        <v>30578.827499999996</v>
      </c>
    </row>
    <row r="107" spans="1:11" x14ac:dyDescent="0.25">
      <c r="A107">
        <v>88</v>
      </c>
      <c r="B107" s="32">
        <v>2605000</v>
      </c>
      <c r="C107" s="31">
        <v>835443805</v>
      </c>
      <c r="D107" s="32" t="s">
        <v>89</v>
      </c>
      <c r="E107" s="67">
        <v>934685.7</v>
      </c>
      <c r="F107" s="67">
        <v>238251.97</v>
      </c>
      <c r="G107" s="67">
        <v>29235.040000000001</v>
      </c>
      <c r="H107" s="4">
        <v>24962.53</v>
      </c>
      <c r="I107" s="48"/>
      <c r="J107" s="29">
        <f t="shared" si="2"/>
        <v>1227135.24</v>
      </c>
      <c r="K107" s="29">
        <f t="shared" si="3"/>
        <v>184070.28599999999</v>
      </c>
    </row>
    <row r="108" spans="1:11" x14ac:dyDescent="0.25">
      <c r="A108">
        <v>89</v>
      </c>
      <c r="B108" s="52">
        <v>2606000</v>
      </c>
      <c r="C108" s="51">
        <v>98566649</v>
      </c>
      <c r="D108" s="52" t="s">
        <v>90</v>
      </c>
      <c r="E108" s="53">
        <v>666128.06000000006</v>
      </c>
      <c r="F108" s="53">
        <v>174213.13</v>
      </c>
      <c r="G108" s="53">
        <v>28924.77</v>
      </c>
      <c r="H108" s="53">
        <v>18253.04</v>
      </c>
      <c r="I108" s="69">
        <f>328.19</f>
        <v>328.19</v>
      </c>
      <c r="J108" s="54">
        <f t="shared" si="2"/>
        <v>887519.00000000012</v>
      </c>
      <c r="K108" s="54">
        <f t="shared" si="3"/>
        <v>133456.04</v>
      </c>
    </row>
    <row r="109" spans="1:11" x14ac:dyDescent="0.25">
      <c r="A109">
        <v>90</v>
      </c>
      <c r="B109" s="32">
        <v>2607000</v>
      </c>
      <c r="C109" s="31">
        <v>611209776</v>
      </c>
      <c r="D109" s="32" t="s">
        <v>91</v>
      </c>
      <c r="E109" s="67">
        <v>164807.35999999999</v>
      </c>
      <c r="F109" s="67">
        <v>34698.449999999997</v>
      </c>
      <c r="G109" s="67">
        <v>9210.82</v>
      </c>
      <c r="H109" s="4">
        <v>3635.48</v>
      </c>
      <c r="I109" s="48"/>
      <c r="J109" s="29">
        <f t="shared" si="2"/>
        <v>212352.11000000002</v>
      </c>
      <c r="K109" s="29">
        <f t="shared" si="3"/>
        <v>31852.816500000001</v>
      </c>
    </row>
    <row r="110" spans="1:11" x14ac:dyDescent="0.25">
      <c r="A110">
        <v>91</v>
      </c>
      <c r="B110" s="32">
        <v>2703000</v>
      </c>
      <c r="C110" s="31">
        <v>609640925</v>
      </c>
      <c r="D110" s="32" t="s">
        <v>92</v>
      </c>
      <c r="E110" s="67">
        <v>113530.05</v>
      </c>
      <c r="F110" s="67">
        <v>27242.47</v>
      </c>
      <c r="G110" s="67">
        <v>5279.05</v>
      </c>
      <c r="H110" s="4">
        <v>2854.3</v>
      </c>
      <c r="I110" s="48"/>
      <c r="J110" s="29">
        <f t="shared" si="2"/>
        <v>148905.87</v>
      </c>
      <c r="K110" s="29">
        <f t="shared" si="3"/>
        <v>22335.880499999999</v>
      </c>
    </row>
    <row r="111" spans="1:11" x14ac:dyDescent="0.25">
      <c r="A111">
        <v>92</v>
      </c>
      <c r="B111" s="32">
        <v>2705000</v>
      </c>
      <c r="C111" s="31">
        <v>100003987</v>
      </c>
      <c r="D111" s="32" t="s">
        <v>93</v>
      </c>
      <c r="E111" s="67">
        <v>885633.93</v>
      </c>
      <c r="F111" s="67">
        <v>215790.36</v>
      </c>
      <c r="G111" s="67">
        <v>30004.44</v>
      </c>
      <c r="H111" s="4">
        <v>22609.22</v>
      </c>
      <c r="I111" s="48"/>
      <c r="J111" s="29">
        <f t="shared" si="2"/>
        <v>1154037.95</v>
      </c>
      <c r="K111" s="29">
        <f t="shared" si="3"/>
        <v>173105.69249999998</v>
      </c>
    </row>
    <row r="112" spans="1:11" x14ac:dyDescent="0.25">
      <c r="A112">
        <v>93</v>
      </c>
      <c r="B112" s="32">
        <v>2803000</v>
      </c>
      <c r="C112" s="31">
        <v>193315991</v>
      </c>
      <c r="D112" s="32" t="s">
        <v>94</v>
      </c>
      <c r="E112" s="67">
        <v>150042.64000000001</v>
      </c>
      <c r="F112" s="67">
        <v>35158.33</v>
      </c>
      <c r="G112" s="67">
        <v>14394.83</v>
      </c>
      <c r="H112" s="4">
        <v>3683.67</v>
      </c>
      <c r="I112" s="48"/>
      <c r="J112" s="29">
        <f t="shared" si="2"/>
        <v>203279.47000000003</v>
      </c>
      <c r="K112" s="29">
        <f t="shared" si="3"/>
        <v>30491.920500000004</v>
      </c>
    </row>
    <row r="113" spans="1:12" x14ac:dyDescent="0.25">
      <c r="A113">
        <v>94</v>
      </c>
      <c r="B113" s="32">
        <v>2807000</v>
      </c>
      <c r="C113" s="31">
        <v>100004084</v>
      </c>
      <c r="D113" s="32" t="s">
        <v>95</v>
      </c>
      <c r="E113" s="67">
        <v>760100.94</v>
      </c>
      <c r="F113" s="67">
        <v>193471.77</v>
      </c>
      <c r="G113" s="67">
        <v>65150.44</v>
      </c>
      <c r="H113" s="4">
        <v>20270.84</v>
      </c>
      <c r="I113" s="48"/>
      <c r="J113" s="29">
        <f t="shared" si="2"/>
        <v>1038993.9899999999</v>
      </c>
      <c r="K113" s="29">
        <f t="shared" si="3"/>
        <v>155849.09849999996</v>
      </c>
    </row>
    <row r="114" spans="1:12" x14ac:dyDescent="0.25">
      <c r="A114">
        <v>95</v>
      </c>
      <c r="B114" s="32">
        <v>2808000</v>
      </c>
      <c r="C114" s="31">
        <v>159344225</v>
      </c>
      <c r="D114" s="32" t="s">
        <v>96</v>
      </c>
      <c r="E114" s="67">
        <v>756790.62</v>
      </c>
      <c r="F114" s="67">
        <v>178052.44</v>
      </c>
      <c r="G114" s="67">
        <v>44070.59</v>
      </c>
      <c r="H114" s="4">
        <v>18655.18</v>
      </c>
      <c r="I114" s="48"/>
      <c r="J114" s="29">
        <f t="shared" si="2"/>
        <v>997568.83000000007</v>
      </c>
      <c r="K114" s="29">
        <f t="shared" si="3"/>
        <v>149635.32450000002</v>
      </c>
    </row>
    <row r="115" spans="1:12" x14ac:dyDescent="0.25">
      <c r="A115">
        <v>96</v>
      </c>
      <c r="B115" s="32">
        <v>2901000</v>
      </c>
      <c r="C115" s="31">
        <v>193209533</v>
      </c>
      <c r="D115" s="32" t="s">
        <v>97</v>
      </c>
      <c r="E115" s="67">
        <v>138998.87</v>
      </c>
      <c r="F115" s="67">
        <v>25885.23</v>
      </c>
      <c r="G115" s="67">
        <v>6326.52</v>
      </c>
      <c r="H115" s="4">
        <v>2712.09</v>
      </c>
      <c r="I115" s="48"/>
      <c r="J115" s="29">
        <f t="shared" si="2"/>
        <v>173922.71</v>
      </c>
      <c r="K115" s="29">
        <f t="shared" si="3"/>
        <v>26088.406499999997</v>
      </c>
    </row>
    <row r="116" spans="1:12" x14ac:dyDescent="0.25">
      <c r="A116">
        <v>97</v>
      </c>
      <c r="B116" s="32">
        <v>2903000</v>
      </c>
      <c r="C116" s="31">
        <v>75668517</v>
      </c>
      <c r="D116" s="32" t="s">
        <v>98</v>
      </c>
      <c r="E116" s="67">
        <v>548772.44999999995</v>
      </c>
      <c r="F116" s="67">
        <v>130976.11</v>
      </c>
      <c r="G116" s="67">
        <v>38606.089999999997</v>
      </c>
      <c r="H116" s="4">
        <v>13722.82</v>
      </c>
      <c r="I116" s="79"/>
      <c r="J116" s="29">
        <f t="shared" si="2"/>
        <v>732077.46999999986</v>
      </c>
      <c r="K116" s="29">
        <f t="shared" si="3"/>
        <v>109811.62049999998</v>
      </c>
    </row>
    <row r="117" spans="1:12" x14ac:dyDescent="0.25">
      <c r="A117">
        <v>98</v>
      </c>
      <c r="B117" s="32">
        <v>2906000</v>
      </c>
      <c r="C117" s="31">
        <v>9246468</v>
      </c>
      <c r="D117" s="32" t="s">
        <v>99</v>
      </c>
      <c r="E117" s="67">
        <v>108494.57</v>
      </c>
      <c r="F117" s="67">
        <v>28588.5</v>
      </c>
      <c r="G117" s="67">
        <v>2500.8200000000002</v>
      </c>
      <c r="H117" s="4">
        <v>2995.34</v>
      </c>
      <c r="I117" s="48"/>
      <c r="J117" s="29">
        <f t="shared" si="2"/>
        <v>142579.23000000001</v>
      </c>
      <c r="K117" s="29">
        <f t="shared" si="3"/>
        <v>21386.8845</v>
      </c>
    </row>
    <row r="118" spans="1:12" x14ac:dyDescent="0.25">
      <c r="A118">
        <v>99</v>
      </c>
      <c r="B118" s="32">
        <v>3001000</v>
      </c>
      <c r="C118" s="31">
        <v>159349182</v>
      </c>
      <c r="D118" s="32" t="s">
        <v>100</v>
      </c>
      <c r="E118" s="67">
        <v>209724.53</v>
      </c>
      <c r="F118" s="67">
        <v>50151.63</v>
      </c>
      <c r="G118" s="67">
        <v>6816.88</v>
      </c>
      <c r="H118" s="4">
        <v>5254.58</v>
      </c>
      <c r="I118" s="48"/>
      <c r="J118" s="29">
        <f t="shared" si="2"/>
        <v>271947.62</v>
      </c>
      <c r="K118" s="29">
        <f t="shared" si="3"/>
        <v>40792.142999999996</v>
      </c>
    </row>
    <row r="119" spans="1:12" x14ac:dyDescent="0.25">
      <c r="A119">
        <v>100</v>
      </c>
      <c r="B119" s="32">
        <v>3002000</v>
      </c>
      <c r="C119" s="31">
        <v>140003257</v>
      </c>
      <c r="D119" s="32" t="s">
        <v>101</v>
      </c>
      <c r="E119" s="67">
        <v>243103.38</v>
      </c>
      <c r="F119" s="67">
        <v>53193.14</v>
      </c>
      <c r="G119" s="67">
        <v>12747.98</v>
      </c>
      <c r="H119" s="4">
        <v>5573.25</v>
      </c>
      <c r="I119" s="48"/>
      <c r="J119" s="29">
        <f t="shared" si="2"/>
        <v>314617.75</v>
      </c>
      <c r="K119" s="29">
        <f t="shared" si="3"/>
        <v>47192.662499999999</v>
      </c>
    </row>
    <row r="120" spans="1:12" x14ac:dyDescent="0.25">
      <c r="A120">
        <v>101</v>
      </c>
      <c r="B120" s="32">
        <v>3003000</v>
      </c>
      <c r="C120" s="31">
        <v>193315975</v>
      </c>
      <c r="D120" s="32" t="s">
        <v>102</v>
      </c>
      <c r="E120" s="67">
        <v>171236.1</v>
      </c>
      <c r="F120" s="67">
        <v>38631.160000000003</v>
      </c>
      <c r="G120" s="67">
        <v>8903.02</v>
      </c>
      <c r="H120" s="4">
        <v>4047.54</v>
      </c>
      <c r="I120" s="48"/>
      <c r="J120" s="29">
        <f t="shared" si="2"/>
        <v>222817.82</v>
      </c>
      <c r="K120" s="29">
        <f t="shared" si="3"/>
        <v>33422.673000000003</v>
      </c>
      <c r="L120" t="s">
        <v>304</v>
      </c>
    </row>
    <row r="121" spans="1:12" x14ac:dyDescent="0.25">
      <c r="A121">
        <v>102</v>
      </c>
      <c r="B121" s="32">
        <v>3004000</v>
      </c>
      <c r="C121" s="31">
        <v>89240642</v>
      </c>
      <c r="D121" s="32" t="s">
        <v>103</v>
      </c>
      <c r="E121" s="67">
        <v>495915.9</v>
      </c>
      <c r="F121" s="67">
        <v>109867.8</v>
      </c>
      <c r="G121" s="67">
        <v>39472.699999999997</v>
      </c>
      <c r="H121" s="4">
        <v>11511.23</v>
      </c>
      <c r="I121" s="48"/>
      <c r="J121" s="29">
        <f t="shared" si="2"/>
        <v>656767.63</v>
      </c>
      <c r="K121" s="29">
        <f t="shared" si="3"/>
        <v>98515.144499999995</v>
      </c>
    </row>
    <row r="122" spans="1:12" x14ac:dyDescent="0.25">
      <c r="A122">
        <v>103</v>
      </c>
      <c r="B122" s="32">
        <v>3005000</v>
      </c>
      <c r="C122" s="31">
        <v>4933727</v>
      </c>
      <c r="D122" s="32" t="s">
        <v>104</v>
      </c>
      <c r="E122" s="67">
        <v>99311.43</v>
      </c>
      <c r="F122" s="67">
        <v>24740.93</v>
      </c>
      <c r="G122" s="67">
        <v>2813.36</v>
      </c>
      <c r="H122" s="4">
        <v>2592.21</v>
      </c>
      <c r="I122" s="48"/>
      <c r="J122" s="29">
        <f t="shared" si="2"/>
        <v>129457.93</v>
      </c>
      <c r="K122" s="29">
        <f t="shared" si="3"/>
        <v>19418.689499999997</v>
      </c>
    </row>
    <row r="123" spans="1:12" x14ac:dyDescent="0.25">
      <c r="A123">
        <v>104</v>
      </c>
      <c r="B123" s="32">
        <v>3102000</v>
      </c>
      <c r="C123" s="31">
        <v>4933784</v>
      </c>
      <c r="D123" s="32" t="s">
        <v>105</v>
      </c>
      <c r="E123" s="67">
        <v>105188.77</v>
      </c>
      <c r="F123" s="67">
        <v>27831.79</v>
      </c>
      <c r="G123" s="67">
        <v>2449.7800000000002</v>
      </c>
      <c r="H123" s="4">
        <v>2916.04</v>
      </c>
      <c r="I123" s="48"/>
      <c r="J123" s="29">
        <f t="shared" si="2"/>
        <v>138386.38</v>
      </c>
      <c r="K123" s="29">
        <f t="shared" si="3"/>
        <v>20757.956999999999</v>
      </c>
    </row>
    <row r="124" spans="1:12" x14ac:dyDescent="0.25">
      <c r="A124">
        <v>105</v>
      </c>
      <c r="B124" s="32">
        <v>3104000</v>
      </c>
      <c r="C124" s="31">
        <v>947943254</v>
      </c>
      <c r="D124" s="32" t="s">
        <v>106</v>
      </c>
      <c r="E124" s="67">
        <v>117454.43</v>
      </c>
      <c r="F124" s="67">
        <v>23306.87</v>
      </c>
      <c r="G124" s="67">
        <v>3289.65</v>
      </c>
      <c r="H124" s="4">
        <v>2441.94</v>
      </c>
      <c r="I124" s="48"/>
      <c r="J124" s="29">
        <f t="shared" si="2"/>
        <v>146492.88999999998</v>
      </c>
      <c r="K124" s="29">
        <f t="shared" si="3"/>
        <v>21973.933499999996</v>
      </c>
    </row>
    <row r="125" spans="1:12" x14ac:dyDescent="0.25">
      <c r="A125">
        <v>106</v>
      </c>
      <c r="B125" s="32">
        <v>3105000</v>
      </c>
      <c r="C125" s="31">
        <v>620779934</v>
      </c>
      <c r="D125" s="32" t="s">
        <v>107</v>
      </c>
      <c r="E125" s="67">
        <v>403109.48</v>
      </c>
      <c r="F125" s="67">
        <v>102656.58</v>
      </c>
      <c r="G125" s="67">
        <v>19519.45</v>
      </c>
      <c r="H125" s="4">
        <v>10755.72</v>
      </c>
      <c r="I125" s="48"/>
      <c r="J125" s="29">
        <f t="shared" si="2"/>
        <v>536041.23</v>
      </c>
      <c r="K125" s="29">
        <f t="shared" si="3"/>
        <v>80406.184499999988</v>
      </c>
    </row>
    <row r="126" spans="1:12" x14ac:dyDescent="0.25">
      <c r="A126">
        <v>107</v>
      </c>
      <c r="B126" s="32">
        <v>3201000</v>
      </c>
      <c r="C126" s="31">
        <v>4933909</v>
      </c>
      <c r="D126" s="32" t="s">
        <v>108</v>
      </c>
      <c r="E126" s="67">
        <v>746330.4</v>
      </c>
      <c r="F126" s="67">
        <v>161986.04</v>
      </c>
      <c r="G126" s="67">
        <v>104253.24</v>
      </c>
      <c r="H126" s="4">
        <v>16971.919999999998</v>
      </c>
      <c r="I126" s="48"/>
      <c r="J126" s="29">
        <f t="shared" si="2"/>
        <v>1029541.6000000001</v>
      </c>
      <c r="K126" s="29">
        <f t="shared" si="3"/>
        <v>154431.24000000002</v>
      </c>
    </row>
    <row r="127" spans="1:12" x14ac:dyDescent="0.25">
      <c r="A127">
        <v>108</v>
      </c>
      <c r="B127" s="32">
        <v>3209000</v>
      </c>
      <c r="C127" s="31">
        <v>56918493</v>
      </c>
      <c r="D127" s="32" t="s">
        <v>248</v>
      </c>
      <c r="E127" s="67">
        <v>410471.86</v>
      </c>
      <c r="F127" s="67">
        <v>108636.9</v>
      </c>
      <c r="G127" s="67">
        <v>21067.72</v>
      </c>
      <c r="H127" s="4">
        <v>11382.3</v>
      </c>
      <c r="I127" s="48"/>
      <c r="J127" s="29">
        <f t="shared" si="2"/>
        <v>551558.78</v>
      </c>
      <c r="K127" s="29">
        <f t="shared" si="3"/>
        <v>82733.816999999995</v>
      </c>
    </row>
    <row r="128" spans="1:12" x14ac:dyDescent="0.25">
      <c r="A128">
        <v>109</v>
      </c>
      <c r="B128" s="32">
        <v>3211000</v>
      </c>
      <c r="C128" s="31">
        <v>184116549</v>
      </c>
      <c r="D128" s="32" t="s">
        <v>109</v>
      </c>
      <c r="E128" s="67">
        <v>123919.91</v>
      </c>
      <c r="F128" s="67">
        <v>23766.75</v>
      </c>
      <c r="G128" s="67">
        <v>25650.66</v>
      </c>
      <c r="H128" s="4">
        <v>2490.13</v>
      </c>
      <c r="I128" s="48"/>
      <c r="J128" s="29">
        <f t="shared" si="2"/>
        <v>175827.45</v>
      </c>
      <c r="K128" s="29">
        <f t="shared" si="3"/>
        <v>26374.1175</v>
      </c>
    </row>
    <row r="129" spans="1:12" x14ac:dyDescent="0.25">
      <c r="A129">
        <v>110</v>
      </c>
      <c r="B129" s="32">
        <v>3212000</v>
      </c>
      <c r="C129" s="31">
        <v>780202284</v>
      </c>
      <c r="D129" s="32" t="s">
        <v>110</v>
      </c>
      <c r="E129" s="67">
        <v>195623.89</v>
      </c>
      <c r="F129" s="67">
        <v>37556.83</v>
      </c>
      <c r="G129" s="67">
        <v>13984.57</v>
      </c>
      <c r="H129" s="4">
        <v>3934.97</v>
      </c>
      <c r="I129" s="48"/>
      <c r="J129" s="29">
        <f t="shared" si="2"/>
        <v>251100.26000000004</v>
      </c>
      <c r="K129" s="29">
        <f t="shared" si="3"/>
        <v>37665.039000000004</v>
      </c>
    </row>
    <row r="130" spans="1:12" x14ac:dyDescent="0.25">
      <c r="A130">
        <v>111</v>
      </c>
      <c r="B130" s="32">
        <v>3301000</v>
      </c>
      <c r="C130" s="31">
        <v>4934394</v>
      </c>
      <c r="D130" s="32" t="s">
        <v>111</v>
      </c>
      <c r="E130" s="67">
        <v>105238.63</v>
      </c>
      <c r="F130" s="67">
        <v>19827.53</v>
      </c>
      <c r="G130" s="67">
        <v>12216.03</v>
      </c>
      <c r="H130" s="4">
        <v>2077.4</v>
      </c>
      <c r="I130" s="48"/>
      <c r="J130" s="29">
        <f t="shared" si="2"/>
        <v>139359.59</v>
      </c>
      <c r="K130" s="29">
        <f t="shared" si="3"/>
        <v>20903.9385</v>
      </c>
    </row>
    <row r="131" spans="1:12" x14ac:dyDescent="0.25">
      <c r="A131">
        <v>112</v>
      </c>
      <c r="B131" s="32">
        <v>3302000</v>
      </c>
      <c r="C131" s="31">
        <v>4934410</v>
      </c>
      <c r="D131" s="32" t="s">
        <v>112</v>
      </c>
      <c r="E131" s="67">
        <v>189219.07</v>
      </c>
      <c r="F131" s="67">
        <v>42841.9</v>
      </c>
      <c r="G131" s="67">
        <v>22356.97</v>
      </c>
      <c r="H131" s="4">
        <v>4488.72</v>
      </c>
      <c r="I131" s="48"/>
      <c r="J131" s="29">
        <f t="shared" si="2"/>
        <v>258906.66</v>
      </c>
      <c r="K131" s="29">
        <f t="shared" si="3"/>
        <v>38835.998999999996</v>
      </c>
    </row>
    <row r="132" spans="1:12" x14ac:dyDescent="0.25">
      <c r="A132">
        <v>113</v>
      </c>
      <c r="B132" s="32">
        <v>3306000</v>
      </c>
      <c r="C132" s="31">
        <v>100103654</v>
      </c>
      <c r="D132" s="32" t="s">
        <v>113</v>
      </c>
      <c r="E132" s="67">
        <v>138244.32999999999</v>
      </c>
      <c r="F132" s="67">
        <v>31954.32</v>
      </c>
      <c r="G132" s="67">
        <v>15896.77</v>
      </c>
      <c r="H132" s="4">
        <v>3347.97</v>
      </c>
      <c r="I132" s="48"/>
      <c r="J132" s="29">
        <f t="shared" si="2"/>
        <v>189443.38999999998</v>
      </c>
      <c r="K132" s="29">
        <f t="shared" si="3"/>
        <v>28416.508499999996</v>
      </c>
    </row>
    <row r="133" spans="1:12" x14ac:dyDescent="0.25">
      <c r="A133">
        <v>114</v>
      </c>
      <c r="B133" s="52">
        <v>3403000</v>
      </c>
      <c r="C133" s="51">
        <v>96675640</v>
      </c>
      <c r="D133" s="52" t="s">
        <v>286</v>
      </c>
      <c r="E133" s="53">
        <v>342163.04</v>
      </c>
      <c r="F133" s="53">
        <v>63740.71</v>
      </c>
      <c r="G133" s="53">
        <v>33499.21</v>
      </c>
      <c r="H133" s="53">
        <v>6678.32</v>
      </c>
      <c r="I133" s="69">
        <f>31024.42</f>
        <v>31024.42</v>
      </c>
      <c r="J133" s="54">
        <f t="shared" si="2"/>
        <v>446081.28000000003</v>
      </c>
      <c r="K133" s="54">
        <f t="shared" si="3"/>
        <v>97936.611999999994</v>
      </c>
    </row>
    <row r="134" spans="1:12" x14ac:dyDescent="0.25">
      <c r="A134">
        <v>115</v>
      </c>
      <c r="B134" s="32">
        <v>3405000</v>
      </c>
      <c r="C134" s="31">
        <v>835444498</v>
      </c>
      <c r="D134" s="32" t="s">
        <v>114</v>
      </c>
      <c r="E134" s="67">
        <v>195223.73</v>
      </c>
      <c r="F134" s="67">
        <v>46541.599999999999</v>
      </c>
      <c r="G134" s="67">
        <v>8863.44</v>
      </c>
      <c r="H134" s="4">
        <v>4876.34</v>
      </c>
      <c r="I134" s="48"/>
      <c r="J134" s="29">
        <f t="shared" si="2"/>
        <v>255505.11000000002</v>
      </c>
      <c r="K134" s="29">
        <f t="shared" si="3"/>
        <v>38325.766499999998</v>
      </c>
    </row>
    <row r="135" spans="1:12" x14ac:dyDescent="0.25">
      <c r="A135">
        <v>116</v>
      </c>
      <c r="B135" s="52">
        <v>3505000</v>
      </c>
      <c r="C135" s="55" t="s">
        <v>285</v>
      </c>
      <c r="D135" s="52" t="s">
        <v>115</v>
      </c>
      <c r="E135" s="53">
        <v>1199009.98</v>
      </c>
      <c r="F135" s="53">
        <v>243769.22</v>
      </c>
      <c r="G135" s="53">
        <v>39372.730000000003</v>
      </c>
      <c r="H135" s="53">
        <v>25540.48</v>
      </c>
      <c r="I135" s="69">
        <f>85140.07</f>
        <v>85140.07</v>
      </c>
      <c r="J135" s="54">
        <f t="shared" si="2"/>
        <v>1507692.41</v>
      </c>
      <c r="K135" s="54">
        <f t="shared" si="3"/>
        <v>311293.93149999995</v>
      </c>
    </row>
    <row r="136" spans="1:12" x14ac:dyDescent="0.25">
      <c r="A136">
        <v>117</v>
      </c>
      <c r="B136" s="74">
        <v>3509000</v>
      </c>
      <c r="C136" s="73">
        <v>98564883</v>
      </c>
      <c r="D136" s="74" t="s">
        <v>116</v>
      </c>
      <c r="E136" s="75">
        <v>0</v>
      </c>
      <c r="F136" s="75">
        <v>0</v>
      </c>
      <c r="G136" s="75">
        <v>0</v>
      </c>
      <c r="H136" s="75">
        <v>0</v>
      </c>
      <c r="I136" s="78">
        <v>22.09</v>
      </c>
      <c r="J136" s="76">
        <f t="shared" si="2"/>
        <v>0</v>
      </c>
      <c r="K136" s="76">
        <f t="shared" si="3"/>
        <v>22.09</v>
      </c>
      <c r="L136" t="s">
        <v>302</v>
      </c>
    </row>
    <row r="137" spans="1:12" x14ac:dyDescent="0.25">
      <c r="A137">
        <v>118</v>
      </c>
      <c r="B137" s="32">
        <v>3510000</v>
      </c>
      <c r="C137" s="31">
        <v>4935003</v>
      </c>
      <c r="D137" s="32" t="s">
        <v>117</v>
      </c>
      <c r="E137" s="67">
        <v>603647.14</v>
      </c>
      <c r="F137" s="67">
        <v>153289.96</v>
      </c>
      <c r="G137" s="67">
        <v>22360.83</v>
      </c>
      <c r="H137" s="4">
        <v>16060.8</v>
      </c>
      <c r="I137" s="48"/>
      <c r="J137" s="29">
        <f t="shared" si="2"/>
        <v>795358.73</v>
      </c>
      <c r="K137" s="29">
        <f t="shared" si="3"/>
        <v>119303.80949999999</v>
      </c>
    </row>
    <row r="138" spans="1:12" x14ac:dyDescent="0.25">
      <c r="A138">
        <v>119</v>
      </c>
      <c r="B138" s="34">
        <v>3544700</v>
      </c>
      <c r="C138" s="35">
        <v>81115329</v>
      </c>
      <c r="D138" s="36" t="s">
        <v>244</v>
      </c>
      <c r="E138" s="67">
        <v>81676.479999999996</v>
      </c>
      <c r="F138" s="67">
        <v>22380.400000000001</v>
      </c>
      <c r="G138" s="67">
        <v>4116.32</v>
      </c>
      <c r="H138" s="4">
        <v>2344.88</v>
      </c>
      <c r="I138" s="48"/>
      <c r="J138" s="29">
        <f t="shared" si="2"/>
        <v>110518.08000000002</v>
      </c>
      <c r="K138" s="29">
        <f t="shared" si="3"/>
        <v>16577.712000000003</v>
      </c>
    </row>
    <row r="139" spans="1:12" ht="15.6" customHeight="1" x14ac:dyDescent="0.25">
      <c r="A139">
        <v>120</v>
      </c>
      <c r="B139" s="34">
        <v>3545700</v>
      </c>
      <c r="C139" s="35">
        <v>81115329</v>
      </c>
      <c r="D139" s="36" t="s">
        <v>271</v>
      </c>
      <c r="E139" s="67">
        <v>23247.41</v>
      </c>
      <c r="F139" s="67">
        <v>4205.13</v>
      </c>
      <c r="G139" s="67">
        <v>0</v>
      </c>
      <c r="H139" s="4">
        <v>0</v>
      </c>
      <c r="I139" s="48"/>
      <c r="J139" s="29">
        <f t="shared" si="2"/>
        <v>27452.54</v>
      </c>
      <c r="K139" s="29">
        <f t="shared" si="3"/>
        <v>4117.8810000000003</v>
      </c>
    </row>
    <row r="140" spans="1:12" ht="16.149999999999999" customHeight="1" x14ac:dyDescent="0.25">
      <c r="A140">
        <v>121</v>
      </c>
      <c r="B140" s="34">
        <v>3599000</v>
      </c>
      <c r="C140" s="37">
        <v>80018186</v>
      </c>
      <c r="D140" s="36" t="s">
        <v>118</v>
      </c>
      <c r="E140" s="67">
        <v>19380.900000000001</v>
      </c>
      <c r="F140" s="67">
        <v>1896.44</v>
      </c>
      <c r="G140" s="68">
        <v>0</v>
      </c>
      <c r="H140" s="4">
        <v>0</v>
      </c>
      <c r="I140" s="48"/>
      <c r="J140" s="29">
        <f t="shared" si="2"/>
        <v>21277.34</v>
      </c>
      <c r="K140" s="29">
        <f t="shared" si="3"/>
        <v>3191.6010000000001</v>
      </c>
    </row>
    <row r="141" spans="1:12" ht="16.149999999999999" customHeight="1" x14ac:dyDescent="0.25">
      <c r="A141">
        <v>122</v>
      </c>
      <c r="B141" s="52">
        <v>3601000</v>
      </c>
      <c r="C141" s="51">
        <v>100002583</v>
      </c>
      <c r="D141" s="52" t="s">
        <v>119</v>
      </c>
      <c r="E141" s="53">
        <v>513451.89</v>
      </c>
      <c r="F141" s="53">
        <v>132140.26999999999</v>
      </c>
      <c r="G141" s="53">
        <v>19216.63</v>
      </c>
      <c r="H141" s="53">
        <v>13844.84</v>
      </c>
      <c r="I141" s="69"/>
      <c r="J141" s="54">
        <f t="shared" si="2"/>
        <v>678653.63</v>
      </c>
      <c r="K141" s="54">
        <f t="shared" si="3"/>
        <v>101798.0445</v>
      </c>
      <c r="L141" t="s">
        <v>303</v>
      </c>
    </row>
    <row r="142" spans="1:12" x14ac:dyDescent="0.25">
      <c r="A142">
        <v>123</v>
      </c>
      <c r="B142" s="32">
        <v>3604000</v>
      </c>
      <c r="C142" s="31">
        <v>100003276</v>
      </c>
      <c r="D142" s="32" t="s">
        <v>120</v>
      </c>
      <c r="E142" s="67">
        <v>266671.62</v>
      </c>
      <c r="F142" s="67">
        <v>71403.12</v>
      </c>
      <c r="G142" s="67">
        <v>9967.93</v>
      </c>
      <c r="H142" s="4">
        <v>7481.17</v>
      </c>
      <c r="I142" s="48"/>
      <c r="J142" s="29">
        <f t="shared" si="2"/>
        <v>355523.83999999997</v>
      </c>
      <c r="K142" s="29">
        <f t="shared" si="3"/>
        <v>53328.575999999994</v>
      </c>
    </row>
    <row r="143" spans="1:12" x14ac:dyDescent="0.25">
      <c r="A143">
        <v>124</v>
      </c>
      <c r="B143" s="32">
        <v>3606000</v>
      </c>
      <c r="C143" s="31">
        <v>159346188</v>
      </c>
      <c r="D143" s="32" t="s">
        <v>121</v>
      </c>
      <c r="E143" s="67">
        <v>152036.06</v>
      </c>
      <c r="F143" s="67">
        <v>31870.98</v>
      </c>
      <c r="G143" s="67">
        <v>6730.16</v>
      </c>
      <c r="H143" s="4">
        <v>3339.24</v>
      </c>
      <c r="I143" s="48"/>
      <c r="J143" s="29">
        <f t="shared" si="2"/>
        <v>193976.44</v>
      </c>
      <c r="K143" s="29">
        <f t="shared" si="3"/>
        <v>29096.466</v>
      </c>
    </row>
    <row r="144" spans="1:12" x14ac:dyDescent="0.25">
      <c r="A144">
        <v>125</v>
      </c>
      <c r="B144" s="32">
        <v>3704000</v>
      </c>
      <c r="C144" s="31">
        <v>100003318</v>
      </c>
      <c r="D144" s="32" t="s">
        <v>122</v>
      </c>
      <c r="E144" s="67">
        <v>180981.22</v>
      </c>
      <c r="F144" s="67">
        <v>32303.21</v>
      </c>
      <c r="G144" s="67">
        <v>29662.3</v>
      </c>
      <c r="H144" s="4">
        <v>3384.52</v>
      </c>
      <c r="I144" s="48"/>
      <c r="J144" s="29">
        <f t="shared" si="2"/>
        <v>246331.24999999997</v>
      </c>
      <c r="K144" s="29">
        <f t="shared" si="3"/>
        <v>36949.687499999993</v>
      </c>
    </row>
    <row r="145" spans="1:12" x14ac:dyDescent="0.25">
      <c r="A145">
        <v>126</v>
      </c>
      <c r="B145" s="32">
        <v>3804000</v>
      </c>
      <c r="C145" s="31">
        <v>4935367</v>
      </c>
      <c r="D145" s="32" t="s">
        <v>123</v>
      </c>
      <c r="E145" s="67">
        <v>235698.64</v>
      </c>
      <c r="F145" s="67">
        <v>47099.66</v>
      </c>
      <c r="G145" s="67">
        <v>12910.06</v>
      </c>
      <c r="H145" s="4">
        <v>4934.79</v>
      </c>
      <c r="I145" s="48"/>
      <c r="J145" s="29">
        <f t="shared" si="2"/>
        <v>300643.15000000002</v>
      </c>
      <c r="K145" s="29">
        <f t="shared" si="3"/>
        <v>45096.472500000003</v>
      </c>
    </row>
    <row r="146" spans="1:12" x14ac:dyDescent="0.25">
      <c r="A146">
        <v>127</v>
      </c>
      <c r="B146" s="32">
        <v>3806000</v>
      </c>
      <c r="C146" s="31">
        <v>4935375</v>
      </c>
      <c r="D146" s="32" t="s">
        <v>124</v>
      </c>
      <c r="E146" s="67">
        <v>173526.9</v>
      </c>
      <c r="F146" s="67">
        <v>37565.14</v>
      </c>
      <c r="G146" s="67">
        <v>17044.650000000001</v>
      </c>
      <c r="H146" s="4">
        <v>3935.85</v>
      </c>
      <c r="I146" s="48"/>
      <c r="J146" s="29">
        <f t="shared" si="2"/>
        <v>232072.53999999998</v>
      </c>
      <c r="K146" s="29">
        <f t="shared" si="3"/>
        <v>34810.880999999994</v>
      </c>
    </row>
    <row r="147" spans="1:12" x14ac:dyDescent="0.25">
      <c r="A147">
        <v>128</v>
      </c>
      <c r="B147" s="32">
        <v>3809000</v>
      </c>
      <c r="C147" s="31">
        <v>114922136</v>
      </c>
      <c r="D147" s="32" t="s">
        <v>125</v>
      </c>
      <c r="E147" s="67">
        <v>112390.34</v>
      </c>
      <c r="F147" s="67">
        <v>22251.51</v>
      </c>
      <c r="G147" s="67">
        <v>10940.49</v>
      </c>
      <c r="H147" s="4">
        <v>2331.38</v>
      </c>
      <c r="I147" s="48"/>
      <c r="J147" s="29">
        <f t="shared" si="2"/>
        <v>147913.72</v>
      </c>
      <c r="K147" s="29">
        <f t="shared" si="3"/>
        <v>22187.058000000001</v>
      </c>
    </row>
    <row r="148" spans="1:12" x14ac:dyDescent="0.25">
      <c r="A148">
        <v>129</v>
      </c>
      <c r="B148" s="32">
        <v>3810000</v>
      </c>
      <c r="C148" s="31">
        <v>100004217</v>
      </c>
      <c r="D148" s="32" t="s">
        <v>126</v>
      </c>
      <c r="E148" s="67">
        <v>253689.62</v>
      </c>
      <c r="F148" s="67">
        <v>50240.58</v>
      </c>
      <c r="G148" s="67">
        <v>22992.63</v>
      </c>
      <c r="H148" s="4">
        <v>5263.89</v>
      </c>
      <c r="I148" s="48"/>
      <c r="J148" s="29">
        <f t="shared" si="2"/>
        <v>332186.72000000003</v>
      </c>
      <c r="K148" s="29">
        <f t="shared" si="3"/>
        <v>49828.008000000002</v>
      </c>
    </row>
    <row r="149" spans="1:12" x14ac:dyDescent="0.25">
      <c r="A149">
        <v>130</v>
      </c>
      <c r="B149" s="32">
        <v>3840700</v>
      </c>
      <c r="C149" s="31">
        <v>143132376</v>
      </c>
      <c r="D149" s="32" t="s">
        <v>127</v>
      </c>
      <c r="E149" s="67">
        <v>15933.01</v>
      </c>
      <c r="F149" s="67">
        <v>3328.52</v>
      </c>
      <c r="G149" s="67">
        <v>1238.07</v>
      </c>
      <c r="H149" s="4">
        <v>348.74</v>
      </c>
      <c r="I149" s="48"/>
      <c r="J149" s="29">
        <f t="shared" ref="J149:J212" si="4">SUM(E149:H149)</f>
        <v>20848.34</v>
      </c>
      <c r="K149" s="29">
        <f t="shared" si="3"/>
        <v>3127.2509999999997</v>
      </c>
    </row>
    <row r="150" spans="1:12" x14ac:dyDescent="0.25">
      <c r="A150">
        <v>131</v>
      </c>
      <c r="B150" s="32">
        <v>3904000</v>
      </c>
      <c r="C150" s="31">
        <v>193316833</v>
      </c>
      <c r="D150" s="32" t="s">
        <v>128</v>
      </c>
      <c r="E150" s="67">
        <v>245109.63</v>
      </c>
      <c r="F150" s="67">
        <v>56522.45</v>
      </c>
      <c r="G150" s="67">
        <v>20416.46</v>
      </c>
      <c r="H150" s="4">
        <v>5922.04</v>
      </c>
      <c r="I150" s="48"/>
      <c r="J150" s="29">
        <f t="shared" si="4"/>
        <v>327970.58</v>
      </c>
      <c r="K150" s="29">
        <f t="shared" ref="K150:K213" si="5">(J150*15%)+I150</f>
        <v>49195.587</v>
      </c>
    </row>
    <row r="151" spans="1:12" x14ac:dyDescent="0.25">
      <c r="A151">
        <v>132</v>
      </c>
      <c r="B151" s="74">
        <v>4003000</v>
      </c>
      <c r="C151" s="73">
        <v>4935458</v>
      </c>
      <c r="D151" s="74" t="s">
        <v>129</v>
      </c>
      <c r="E151" s="75">
        <v>0</v>
      </c>
      <c r="F151" s="75">
        <v>0</v>
      </c>
      <c r="G151" s="75">
        <v>0</v>
      </c>
      <c r="H151" s="75">
        <v>0</v>
      </c>
      <c r="I151" s="78">
        <v>107.25</v>
      </c>
      <c r="J151" s="76">
        <f t="shared" si="4"/>
        <v>0</v>
      </c>
      <c r="K151" s="76">
        <f t="shared" si="5"/>
        <v>107.25</v>
      </c>
      <c r="L151" t="s">
        <v>302</v>
      </c>
    </row>
    <row r="152" spans="1:12" x14ac:dyDescent="0.25">
      <c r="A152">
        <v>133</v>
      </c>
      <c r="B152" s="32">
        <v>4101000</v>
      </c>
      <c r="C152" s="31">
        <v>100002336</v>
      </c>
      <c r="D152" s="32" t="s">
        <v>130</v>
      </c>
      <c r="E152" s="67">
        <v>296068.56</v>
      </c>
      <c r="F152" s="67">
        <v>74107.48</v>
      </c>
      <c r="G152" s="67">
        <v>21029.29</v>
      </c>
      <c r="H152" s="4">
        <v>7764.52</v>
      </c>
      <c r="I152" s="48"/>
      <c r="J152" s="29">
        <f t="shared" si="4"/>
        <v>398969.85</v>
      </c>
      <c r="K152" s="29">
        <f t="shared" si="5"/>
        <v>59845.477499999994</v>
      </c>
    </row>
    <row r="153" spans="1:12" x14ac:dyDescent="0.25">
      <c r="A153">
        <v>134</v>
      </c>
      <c r="B153" s="32">
        <v>4102000</v>
      </c>
      <c r="C153" s="31">
        <v>159346683</v>
      </c>
      <c r="D153" s="32" t="s">
        <v>131</v>
      </c>
      <c r="E153" s="67">
        <v>116321.22</v>
      </c>
      <c r="F153" s="67">
        <v>28448.95</v>
      </c>
      <c r="G153" s="67">
        <v>15660.4</v>
      </c>
      <c r="H153" s="4">
        <v>2980.71</v>
      </c>
      <c r="I153" s="48"/>
      <c r="J153" s="29">
        <f t="shared" si="4"/>
        <v>163411.28</v>
      </c>
      <c r="K153" s="29">
        <f t="shared" si="5"/>
        <v>24511.691999999999</v>
      </c>
    </row>
    <row r="154" spans="1:12" x14ac:dyDescent="0.25">
      <c r="A154">
        <v>135</v>
      </c>
      <c r="B154" s="32">
        <v>4201000</v>
      </c>
      <c r="C154" s="31">
        <v>100002500</v>
      </c>
      <c r="D154" s="32" t="s">
        <v>132</v>
      </c>
      <c r="E154" s="67">
        <v>294594.46999999997</v>
      </c>
      <c r="F154" s="67">
        <v>67588.100000000006</v>
      </c>
      <c r="G154" s="67">
        <v>14863.65</v>
      </c>
      <c r="H154" s="4">
        <v>7081.43</v>
      </c>
      <c r="I154" s="48"/>
      <c r="J154" s="29">
        <f t="shared" si="4"/>
        <v>384127.64999999997</v>
      </c>
      <c r="K154" s="29">
        <f t="shared" si="5"/>
        <v>57619.147499999992</v>
      </c>
    </row>
    <row r="155" spans="1:12" x14ac:dyDescent="0.25">
      <c r="A155">
        <v>136</v>
      </c>
      <c r="B155" s="32">
        <v>4202000</v>
      </c>
      <c r="C155" s="31">
        <v>4935524</v>
      </c>
      <c r="D155" s="32" t="s">
        <v>133</v>
      </c>
      <c r="E155" s="67">
        <v>138567.21</v>
      </c>
      <c r="F155" s="67">
        <v>29255.56</v>
      </c>
      <c r="G155" s="67">
        <v>5407.79</v>
      </c>
      <c r="H155" s="4">
        <v>3065.21</v>
      </c>
      <c r="I155" s="48"/>
      <c r="J155" s="29">
        <f t="shared" si="4"/>
        <v>176295.77</v>
      </c>
      <c r="K155" s="29">
        <f t="shared" si="5"/>
        <v>26444.365499999996</v>
      </c>
    </row>
    <row r="156" spans="1:12" x14ac:dyDescent="0.25">
      <c r="A156">
        <v>137</v>
      </c>
      <c r="B156" s="32">
        <v>4203000</v>
      </c>
      <c r="C156" s="31">
        <v>40624256</v>
      </c>
      <c r="D156" s="32" t="s">
        <v>134</v>
      </c>
      <c r="E156" s="67">
        <v>234748.09</v>
      </c>
      <c r="F156" s="67">
        <v>56423.37</v>
      </c>
      <c r="G156" s="67">
        <v>14683.81</v>
      </c>
      <c r="H156" s="4">
        <v>5911.7</v>
      </c>
      <c r="I156" s="48"/>
      <c r="J156" s="29">
        <f t="shared" si="4"/>
        <v>311766.97000000003</v>
      </c>
      <c r="K156" s="29">
        <f t="shared" si="5"/>
        <v>46765.0455</v>
      </c>
    </row>
    <row r="157" spans="1:12" x14ac:dyDescent="0.25">
      <c r="A157">
        <v>138</v>
      </c>
      <c r="B157" s="32">
        <v>4204000</v>
      </c>
      <c r="C157" s="31">
        <v>100003953</v>
      </c>
      <c r="D157" s="32" t="s">
        <v>135</v>
      </c>
      <c r="E157" s="67">
        <v>97182.16</v>
      </c>
      <c r="F157" s="67">
        <v>24023.81</v>
      </c>
      <c r="G157" s="67">
        <v>3338</v>
      </c>
      <c r="H157" s="4">
        <v>2517.0700000000002</v>
      </c>
      <c r="I157" s="48"/>
      <c r="J157" s="29">
        <f t="shared" si="4"/>
        <v>127061.04000000001</v>
      </c>
      <c r="K157" s="29">
        <f t="shared" si="5"/>
        <v>19059.155999999999</v>
      </c>
    </row>
    <row r="158" spans="1:12" x14ac:dyDescent="0.25">
      <c r="A158">
        <v>139</v>
      </c>
      <c r="B158" s="32">
        <v>4301000</v>
      </c>
      <c r="C158" s="31">
        <v>4935573</v>
      </c>
      <c r="D158" s="32" t="s">
        <v>136</v>
      </c>
      <c r="E158" s="67">
        <v>393629.18</v>
      </c>
      <c r="F158" s="67">
        <v>86925.54</v>
      </c>
      <c r="G158" s="67">
        <v>25328.65</v>
      </c>
      <c r="H158" s="4">
        <v>9107.51</v>
      </c>
      <c r="I158" s="48"/>
      <c r="J158" s="29">
        <f t="shared" si="4"/>
        <v>514990.88</v>
      </c>
      <c r="K158" s="29">
        <f t="shared" si="5"/>
        <v>77248.631999999998</v>
      </c>
    </row>
    <row r="159" spans="1:12" x14ac:dyDescent="0.25">
      <c r="A159">
        <v>140</v>
      </c>
      <c r="B159" s="32">
        <v>4302000</v>
      </c>
      <c r="C159" s="31">
        <v>100002831</v>
      </c>
      <c r="D159" s="32" t="s">
        <v>137</v>
      </c>
      <c r="E159" s="67">
        <v>196456.81</v>
      </c>
      <c r="F159" s="67">
        <v>35353.21</v>
      </c>
      <c r="G159" s="67">
        <v>15552.97</v>
      </c>
      <c r="H159" s="4">
        <v>3704.08</v>
      </c>
      <c r="I159" s="48"/>
      <c r="J159" s="29">
        <f t="shared" si="4"/>
        <v>251067.06999999998</v>
      </c>
      <c r="K159" s="29">
        <f t="shared" si="5"/>
        <v>37660.060499999992</v>
      </c>
    </row>
    <row r="160" spans="1:12" x14ac:dyDescent="0.25">
      <c r="A160">
        <v>141</v>
      </c>
      <c r="B160" s="32">
        <v>4303000</v>
      </c>
      <c r="C160" s="31">
        <v>877728774</v>
      </c>
      <c r="D160" s="32" t="s">
        <v>138</v>
      </c>
      <c r="E160" s="67">
        <v>150408.03</v>
      </c>
      <c r="F160" s="67">
        <v>33428.699999999997</v>
      </c>
      <c r="G160" s="67">
        <v>7980.2</v>
      </c>
      <c r="H160" s="4">
        <v>3502.45</v>
      </c>
      <c r="I160" s="48"/>
      <c r="J160" s="29">
        <f t="shared" si="4"/>
        <v>195319.38</v>
      </c>
      <c r="K160" s="29">
        <f t="shared" si="5"/>
        <v>29297.906999999999</v>
      </c>
    </row>
    <row r="161" spans="1:12" x14ac:dyDescent="0.25">
      <c r="A161">
        <v>142</v>
      </c>
      <c r="B161" s="32">
        <v>4304000</v>
      </c>
      <c r="C161" s="31">
        <v>40619934</v>
      </c>
      <c r="D161" s="32" t="s">
        <v>139</v>
      </c>
      <c r="E161" s="67">
        <v>1984502.29</v>
      </c>
      <c r="F161" s="67">
        <v>525959.66</v>
      </c>
      <c r="G161" s="67">
        <v>88144.2</v>
      </c>
      <c r="H161" s="4">
        <v>55106.96</v>
      </c>
      <c r="I161" s="48"/>
      <c r="J161" s="29">
        <f t="shared" si="4"/>
        <v>2653713.1100000003</v>
      </c>
      <c r="K161" s="29">
        <f t="shared" si="5"/>
        <v>398056.96650000004</v>
      </c>
    </row>
    <row r="162" spans="1:12" x14ac:dyDescent="0.25">
      <c r="A162">
        <v>143</v>
      </c>
      <c r="B162" s="32">
        <v>4401000</v>
      </c>
      <c r="C162" s="31">
        <v>128265493</v>
      </c>
      <c r="D162" s="32" t="s">
        <v>140</v>
      </c>
      <c r="E162" s="67">
        <v>459884.64</v>
      </c>
      <c r="F162" s="67">
        <v>118730.54</v>
      </c>
      <c r="G162" s="67">
        <v>14305.37</v>
      </c>
      <c r="H162" s="4">
        <v>12439.85</v>
      </c>
      <c r="I162" s="48"/>
      <c r="J162" s="29">
        <f t="shared" si="4"/>
        <v>605360.4</v>
      </c>
      <c r="K162" s="29">
        <f t="shared" si="5"/>
        <v>90804.06</v>
      </c>
    </row>
    <row r="163" spans="1:12" x14ac:dyDescent="0.25">
      <c r="A163">
        <v>144</v>
      </c>
      <c r="B163" s="32">
        <v>4501000</v>
      </c>
      <c r="C163" s="31">
        <v>177982667</v>
      </c>
      <c r="D163" s="32" t="s">
        <v>141</v>
      </c>
      <c r="E163" s="67">
        <v>198402.39</v>
      </c>
      <c r="F163" s="67">
        <v>46447.24</v>
      </c>
      <c r="G163" s="67">
        <v>21454.080000000002</v>
      </c>
      <c r="H163" s="4">
        <v>4866.45</v>
      </c>
      <c r="I163" s="48"/>
      <c r="J163" s="29">
        <f t="shared" si="4"/>
        <v>271170.16000000003</v>
      </c>
      <c r="K163" s="29">
        <f t="shared" si="5"/>
        <v>40675.524000000005</v>
      </c>
    </row>
    <row r="164" spans="1:12" x14ac:dyDescent="0.25">
      <c r="A164">
        <v>145</v>
      </c>
      <c r="B164" s="32">
        <v>4502000</v>
      </c>
      <c r="C164" s="31">
        <v>144965204</v>
      </c>
      <c r="D164" s="32" t="s">
        <v>142</v>
      </c>
      <c r="E164" s="67">
        <v>217130.83</v>
      </c>
      <c r="F164" s="67">
        <v>47865.04</v>
      </c>
      <c r="G164" s="67">
        <v>18114.689999999999</v>
      </c>
      <c r="H164" s="4">
        <v>5015</v>
      </c>
      <c r="I164" s="48"/>
      <c r="J164" s="29">
        <f t="shared" si="4"/>
        <v>288125.56</v>
      </c>
      <c r="K164" s="29">
        <f t="shared" si="5"/>
        <v>43218.833999999995</v>
      </c>
    </row>
    <row r="165" spans="1:12" x14ac:dyDescent="0.25">
      <c r="A165">
        <v>146</v>
      </c>
      <c r="B165" s="32">
        <v>4602000</v>
      </c>
      <c r="C165" s="31">
        <v>183871490</v>
      </c>
      <c r="D165" s="32" t="s">
        <v>143</v>
      </c>
      <c r="E165" s="67">
        <v>217839.03</v>
      </c>
      <c r="F165" s="67">
        <v>58917.84</v>
      </c>
      <c r="G165" s="67">
        <v>7408.03</v>
      </c>
      <c r="H165" s="4">
        <v>6173.07</v>
      </c>
      <c r="I165" s="48"/>
      <c r="J165" s="29">
        <f t="shared" si="4"/>
        <v>290337.97000000003</v>
      </c>
      <c r="K165" s="29">
        <f t="shared" si="5"/>
        <v>43550.695500000002</v>
      </c>
    </row>
    <row r="166" spans="1:12" x14ac:dyDescent="0.25">
      <c r="A166">
        <v>147</v>
      </c>
      <c r="B166" s="32">
        <v>4603000</v>
      </c>
      <c r="C166" s="31">
        <v>179322540</v>
      </c>
      <c r="D166" s="32" t="s">
        <v>144</v>
      </c>
      <c r="E166" s="67">
        <v>229496.76</v>
      </c>
      <c r="F166" s="67">
        <v>55325.35</v>
      </c>
      <c r="G166" s="67">
        <v>22625.77</v>
      </c>
      <c r="H166" s="4">
        <v>5796.66</v>
      </c>
      <c r="I166" s="48"/>
      <c r="J166" s="29">
        <f t="shared" si="4"/>
        <v>313244.53999999998</v>
      </c>
      <c r="K166" s="29">
        <f t="shared" si="5"/>
        <v>46986.680999999997</v>
      </c>
    </row>
    <row r="167" spans="1:12" x14ac:dyDescent="0.25">
      <c r="A167">
        <v>148</v>
      </c>
      <c r="B167" s="52">
        <v>4605000</v>
      </c>
      <c r="C167" s="51">
        <v>69734689</v>
      </c>
      <c r="D167" s="52" t="s">
        <v>145</v>
      </c>
      <c r="E167" s="53">
        <v>1028185.89</v>
      </c>
      <c r="F167" s="53">
        <v>235200.73</v>
      </c>
      <c r="G167" s="53">
        <v>51360.26</v>
      </c>
      <c r="H167" s="53">
        <v>24642.799999999999</v>
      </c>
      <c r="I167" s="69">
        <f>28215.68</f>
        <v>28215.68</v>
      </c>
      <c r="J167" s="54">
        <f t="shared" si="4"/>
        <v>1339389.6800000002</v>
      </c>
      <c r="K167" s="54">
        <f t="shared" si="5"/>
        <v>229124.13200000001</v>
      </c>
    </row>
    <row r="168" spans="1:12" x14ac:dyDescent="0.25">
      <c r="A168">
        <v>149</v>
      </c>
      <c r="B168" s="32">
        <v>4701000</v>
      </c>
      <c r="C168" s="31">
        <v>100002328</v>
      </c>
      <c r="D168" s="32" t="s">
        <v>146</v>
      </c>
      <c r="E168" s="67">
        <v>85912.59</v>
      </c>
      <c r="F168" s="67">
        <v>20235.71</v>
      </c>
      <c r="G168" s="67">
        <v>2509.56</v>
      </c>
      <c r="H168" s="4">
        <v>2120.1799999999998</v>
      </c>
      <c r="I168" s="48"/>
      <c r="J168" s="29">
        <f t="shared" si="4"/>
        <v>110778.03999999998</v>
      </c>
      <c r="K168" s="29">
        <f t="shared" si="5"/>
        <v>16616.705999999995</v>
      </c>
    </row>
    <row r="169" spans="1:12" x14ac:dyDescent="0.25">
      <c r="A169">
        <v>150</v>
      </c>
      <c r="B169" s="52">
        <v>4702000</v>
      </c>
      <c r="C169" s="51">
        <v>70767454</v>
      </c>
      <c r="D169" s="52" t="s">
        <v>147</v>
      </c>
      <c r="E169" s="53">
        <v>591423.96</v>
      </c>
      <c r="F169" s="53">
        <v>106822.71</v>
      </c>
      <c r="G169" s="53">
        <v>13501.33</v>
      </c>
      <c r="H169" s="53">
        <v>11192.14</v>
      </c>
      <c r="I169" s="69">
        <f>35070.04</f>
        <v>35070.04</v>
      </c>
      <c r="J169" s="54">
        <f t="shared" si="4"/>
        <v>722940.1399999999</v>
      </c>
      <c r="K169" s="54">
        <f t="shared" si="5"/>
        <v>143511.06099999999</v>
      </c>
    </row>
    <row r="170" spans="1:12" x14ac:dyDescent="0.25">
      <c r="A170">
        <v>151</v>
      </c>
      <c r="B170" s="32">
        <v>4706000</v>
      </c>
      <c r="C170" s="31">
        <v>89540314</v>
      </c>
      <c r="D170" s="32" t="s">
        <v>148</v>
      </c>
      <c r="E170" s="67">
        <v>318811.34000000003</v>
      </c>
      <c r="F170" s="67">
        <v>65783.8</v>
      </c>
      <c r="G170" s="67">
        <v>26765.99</v>
      </c>
      <c r="H170" s="4">
        <v>6892.4</v>
      </c>
      <c r="I170" s="48"/>
      <c r="J170" s="29">
        <f t="shared" si="4"/>
        <v>418253.53</v>
      </c>
      <c r="K170" s="29">
        <f t="shared" si="5"/>
        <v>62738.029500000004</v>
      </c>
    </row>
    <row r="171" spans="1:12" x14ac:dyDescent="0.25">
      <c r="A171">
        <v>152</v>
      </c>
      <c r="B171" s="32">
        <v>4708000</v>
      </c>
      <c r="C171" s="31">
        <v>100643238</v>
      </c>
      <c r="D171" s="32" t="s">
        <v>149</v>
      </c>
      <c r="E171" s="67">
        <v>287857.02</v>
      </c>
      <c r="F171" s="67">
        <v>66194.69</v>
      </c>
      <c r="G171" s="67">
        <v>38817.71</v>
      </c>
      <c r="H171" s="4">
        <v>6935.47</v>
      </c>
      <c r="I171" s="48"/>
      <c r="J171" s="29">
        <f t="shared" si="4"/>
        <v>399804.89</v>
      </c>
      <c r="K171" s="29">
        <f t="shared" si="5"/>
        <v>59970.733500000002</v>
      </c>
    </row>
    <row r="172" spans="1:12" x14ac:dyDescent="0.25">
      <c r="A172">
        <v>153</v>
      </c>
      <c r="B172" s="32">
        <v>4712000</v>
      </c>
      <c r="C172" s="31">
        <v>4935821</v>
      </c>
      <c r="D172" s="32" t="s">
        <v>150</v>
      </c>
      <c r="E172" s="67">
        <v>245788.76</v>
      </c>
      <c r="F172" s="67">
        <v>53653.57</v>
      </c>
      <c r="G172" s="67">
        <v>22513.03</v>
      </c>
      <c r="H172" s="4">
        <v>5621.49</v>
      </c>
      <c r="I172" s="48"/>
      <c r="J172" s="29">
        <f t="shared" si="4"/>
        <v>327576.84999999998</v>
      </c>
      <c r="K172" s="29">
        <f t="shared" si="5"/>
        <v>49136.527499999997</v>
      </c>
    </row>
    <row r="173" spans="1:12" x14ac:dyDescent="0.25">
      <c r="A173">
        <v>154</v>
      </c>
      <c r="B173" s="74">
        <v>4713000</v>
      </c>
      <c r="C173" s="73">
        <v>100643576</v>
      </c>
      <c r="D173" s="74" t="s">
        <v>151</v>
      </c>
      <c r="E173" s="75">
        <v>0</v>
      </c>
      <c r="F173" s="75">
        <v>0</v>
      </c>
      <c r="G173" s="75">
        <v>0</v>
      </c>
      <c r="H173" s="75">
        <v>0</v>
      </c>
      <c r="I173" s="78">
        <v>55.6</v>
      </c>
      <c r="J173" s="76">
        <f t="shared" si="4"/>
        <v>0</v>
      </c>
      <c r="K173" s="76">
        <f t="shared" si="5"/>
        <v>55.6</v>
      </c>
      <c r="L173" t="s">
        <v>302</v>
      </c>
    </row>
    <row r="174" spans="1:12" x14ac:dyDescent="0.25">
      <c r="A174">
        <v>155</v>
      </c>
      <c r="B174" s="32">
        <v>4801000</v>
      </c>
      <c r="C174" s="31">
        <v>100002518</v>
      </c>
      <c r="D174" s="32" t="s">
        <v>152</v>
      </c>
      <c r="E174" s="67">
        <v>141938.43</v>
      </c>
      <c r="F174" s="67">
        <v>26263.23</v>
      </c>
      <c r="G174" s="67">
        <v>14940</v>
      </c>
      <c r="H174" s="4">
        <v>2751.68</v>
      </c>
      <c r="I174" s="48"/>
      <c r="J174" s="29">
        <f t="shared" si="4"/>
        <v>185893.34</v>
      </c>
      <c r="K174" s="29">
        <f t="shared" si="5"/>
        <v>27884.001</v>
      </c>
    </row>
    <row r="175" spans="1:12" x14ac:dyDescent="0.25">
      <c r="A175">
        <v>156</v>
      </c>
      <c r="B175" s="32">
        <v>4802000</v>
      </c>
      <c r="C175" s="31">
        <v>127971646</v>
      </c>
      <c r="D175" s="32" t="s">
        <v>153</v>
      </c>
      <c r="E175" s="67">
        <v>148279.37</v>
      </c>
      <c r="F175" s="67">
        <v>27283.7</v>
      </c>
      <c r="G175" s="67">
        <v>11573.81</v>
      </c>
      <c r="H175" s="4">
        <v>2858.6</v>
      </c>
      <c r="I175" s="48"/>
      <c r="J175" s="29">
        <f t="shared" si="4"/>
        <v>189995.48</v>
      </c>
      <c r="K175" s="29">
        <f t="shared" si="5"/>
        <v>28499.322</v>
      </c>
    </row>
    <row r="176" spans="1:12" x14ac:dyDescent="0.25">
      <c r="A176">
        <v>157</v>
      </c>
      <c r="B176" s="32">
        <v>4901000</v>
      </c>
      <c r="C176" s="31">
        <v>4935912</v>
      </c>
      <c r="D176" s="32" t="s">
        <v>154</v>
      </c>
      <c r="E176" s="67">
        <v>140058.1</v>
      </c>
      <c r="F176" s="67">
        <v>30784.9</v>
      </c>
      <c r="G176" s="67">
        <v>5510.92</v>
      </c>
      <c r="H176" s="4">
        <v>3225.45</v>
      </c>
      <c r="I176" s="48"/>
      <c r="J176" s="29">
        <f t="shared" si="4"/>
        <v>179579.37000000002</v>
      </c>
      <c r="K176" s="29">
        <f t="shared" si="5"/>
        <v>26936.905500000004</v>
      </c>
    </row>
    <row r="177" spans="1:12" x14ac:dyDescent="0.25">
      <c r="A177">
        <v>158</v>
      </c>
      <c r="B177" s="32">
        <v>4902000</v>
      </c>
      <c r="C177" s="31">
        <v>4935904</v>
      </c>
      <c r="D177" s="32" t="s">
        <v>155</v>
      </c>
      <c r="E177" s="67">
        <v>93225.76</v>
      </c>
      <c r="F177" s="67">
        <v>23903.78</v>
      </c>
      <c r="G177" s="67">
        <v>9627.91</v>
      </c>
      <c r="H177" s="4">
        <v>2504.4899999999998</v>
      </c>
      <c r="I177" s="48"/>
      <c r="J177" s="29">
        <f t="shared" si="4"/>
        <v>129261.94</v>
      </c>
      <c r="K177" s="29">
        <f t="shared" si="5"/>
        <v>19389.291000000001</v>
      </c>
    </row>
    <row r="178" spans="1:12" x14ac:dyDescent="0.25">
      <c r="A178">
        <v>159</v>
      </c>
      <c r="B178" s="32">
        <v>5006000</v>
      </c>
      <c r="C178" s="31">
        <v>100003862</v>
      </c>
      <c r="D178" s="32" t="s">
        <v>156</v>
      </c>
      <c r="E178" s="67">
        <v>234513.02</v>
      </c>
      <c r="F178" s="67">
        <v>51224.35</v>
      </c>
      <c r="G178" s="67">
        <v>38954.21</v>
      </c>
      <c r="H178" s="4">
        <v>5366.96</v>
      </c>
      <c r="I178" s="48"/>
      <c r="J178" s="29">
        <f t="shared" si="4"/>
        <v>330058.54000000004</v>
      </c>
      <c r="K178" s="29">
        <f t="shared" si="5"/>
        <v>49508.781000000003</v>
      </c>
    </row>
    <row r="179" spans="1:12" x14ac:dyDescent="0.25">
      <c r="A179">
        <v>160</v>
      </c>
      <c r="B179" s="32">
        <v>5008000</v>
      </c>
      <c r="C179" s="31">
        <v>619846082</v>
      </c>
      <c r="D179" s="32" t="s">
        <v>157</v>
      </c>
      <c r="E179" s="67">
        <v>113672.52</v>
      </c>
      <c r="F179" s="67">
        <v>21136.69</v>
      </c>
      <c r="G179" s="67">
        <v>8625.3700000000008</v>
      </c>
      <c r="H179" s="4">
        <v>2214.5700000000002</v>
      </c>
      <c r="I179" s="48"/>
      <c r="J179" s="29">
        <f t="shared" si="4"/>
        <v>145649.15</v>
      </c>
      <c r="K179" s="29">
        <f t="shared" si="5"/>
        <v>21847.372499999998</v>
      </c>
    </row>
    <row r="180" spans="1:12" x14ac:dyDescent="0.25">
      <c r="A180">
        <v>161</v>
      </c>
      <c r="B180" s="32">
        <v>5102000</v>
      </c>
      <c r="C180" s="31">
        <v>4936076</v>
      </c>
      <c r="D180" s="32" t="s">
        <v>158</v>
      </c>
      <c r="E180" s="67">
        <v>201944.98</v>
      </c>
      <c r="F180" s="67">
        <v>40755.61</v>
      </c>
      <c r="G180" s="67">
        <v>13628.28</v>
      </c>
      <c r="H180" s="4">
        <v>4270.12</v>
      </c>
      <c r="I180" s="48"/>
      <c r="J180" s="29">
        <f t="shared" si="4"/>
        <v>260598.99000000002</v>
      </c>
      <c r="K180" s="29">
        <f t="shared" si="5"/>
        <v>39089.8485</v>
      </c>
    </row>
    <row r="181" spans="1:12" x14ac:dyDescent="0.25">
      <c r="A181">
        <v>162</v>
      </c>
      <c r="B181" s="32">
        <v>5106000</v>
      </c>
      <c r="C181" s="31">
        <v>800166378</v>
      </c>
      <c r="D181" s="32" t="s">
        <v>246</v>
      </c>
      <c r="E181" s="67">
        <v>106861.49</v>
      </c>
      <c r="F181" s="67">
        <v>21236.65</v>
      </c>
      <c r="G181" s="67">
        <v>4868.05</v>
      </c>
      <c r="H181" s="4">
        <v>2225.0500000000002</v>
      </c>
      <c r="I181" s="48"/>
      <c r="J181" s="29">
        <f t="shared" si="4"/>
        <v>135191.24</v>
      </c>
      <c r="K181" s="29">
        <f t="shared" si="5"/>
        <v>20278.685999999998</v>
      </c>
    </row>
    <row r="182" spans="1:12" x14ac:dyDescent="0.25">
      <c r="A182">
        <v>163</v>
      </c>
      <c r="B182" s="32">
        <v>5201000</v>
      </c>
      <c r="C182" s="31">
        <v>10324382</v>
      </c>
      <c r="D182" s="32" t="s">
        <v>159</v>
      </c>
      <c r="E182" s="67">
        <v>132812.38</v>
      </c>
      <c r="F182" s="67">
        <v>27288.75</v>
      </c>
      <c r="G182" s="67">
        <v>7566.16</v>
      </c>
      <c r="H182" s="4">
        <v>2859.14</v>
      </c>
      <c r="I182" s="48"/>
      <c r="J182" s="29">
        <f t="shared" si="4"/>
        <v>170526.43000000002</v>
      </c>
      <c r="K182" s="29">
        <f t="shared" si="5"/>
        <v>25578.964500000002</v>
      </c>
    </row>
    <row r="183" spans="1:12" x14ac:dyDescent="0.25">
      <c r="A183">
        <v>164</v>
      </c>
      <c r="B183" s="32">
        <v>5204000</v>
      </c>
      <c r="C183" s="31">
        <v>4936167</v>
      </c>
      <c r="D183" s="32" t="s">
        <v>160</v>
      </c>
      <c r="E183" s="67">
        <v>600460.01</v>
      </c>
      <c r="F183" s="67">
        <v>133874.79999999999</v>
      </c>
      <c r="G183" s="67">
        <v>59572.38</v>
      </c>
      <c r="H183" s="4">
        <v>14026.53</v>
      </c>
      <c r="I183" s="48"/>
      <c r="J183" s="29">
        <f t="shared" si="4"/>
        <v>807933.72000000009</v>
      </c>
      <c r="K183" s="29">
        <f t="shared" si="5"/>
        <v>121190.058</v>
      </c>
    </row>
    <row r="184" spans="1:12" x14ac:dyDescent="0.25">
      <c r="A184">
        <v>165</v>
      </c>
      <c r="B184" s="52">
        <v>5205000</v>
      </c>
      <c r="C184" s="51">
        <v>100643295</v>
      </c>
      <c r="D184" s="52" t="s">
        <v>249</v>
      </c>
      <c r="E184" s="53">
        <v>197898.18</v>
      </c>
      <c r="F184" s="53">
        <v>47109.77</v>
      </c>
      <c r="G184" s="53">
        <v>14627.76</v>
      </c>
      <c r="H184" s="53">
        <v>4935.88</v>
      </c>
      <c r="I184" s="69"/>
      <c r="J184" s="54">
        <f t="shared" si="4"/>
        <v>264571.58999999997</v>
      </c>
      <c r="K184" s="54">
        <f t="shared" si="5"/>
        <v>39685.738499999992</v>
      </c>
      <c r="L184" t="s">
        <v>303</v>
      </c>
    </row>
    <row r="185" spans="1:12" x14ac:dyDescent="0.25">
      <c r="A185">
        <v>166</v>
      </c>
      <c r="B185" s="32">
        <v>5301000</v>
      </c>
      <c r="C185" s="31">
        <v>4936340</v>
      </c>
      <c r="D185" s="32" t="s">
        <v>161</v>
      </c>
      <c r="E185" s="67">
        <v>162433.48000000001</v>
      </c>
      <c r="F185" s="67">
        <v>33197.31</v>
      </c>
      <c r="G185" s="67">
        <v>10254.6</v>
      </c>
      <c r="H185" s="4">
        <v>3478.21</v>
      </c>
      <c r="I185" s="48"/>
      <c r="J185" s="29">
        <f t="shared" si="4"/>
        <v>209363.6</v>
      </c>
      <c r="K185" s="29">
        <f t="shared" si="5"/>
        <v>31404.54</v>
      </c>
    </row>
    <row r="186" spans="1:12" x14ac:dyDescent="0.25">
      <c r="A186">
        <v>167</v>
      </c>
      <c r="B186" s="32">
        <v>5303000</v>
      </c>
      <c r="C186" s="31">
        <v>787662170</v>
      </c>
      <c r="D186" s="32" t="s">
        <v>162</v>
      </c>
      <c r="E186" s="67">
        <v>218730.67</v>
      </c>
      <c r="F186" s="67">
        <v>47192.92</v>
      </c>
      <c r="G186" s="67">
        <v>6617.37</v>
      </c>
      <c r="H186" s="4">
        <v>4944.59</v>
      </c>
      <c r="I186" s="48"/>
      <c r="J186" s="29">
        <f t="shared" si="4"/>
        <v>277485.55000000005</v>
      </c>
      <c r="K186" s="29">
        <f t="shared" si="5"/>
        <v>41622.832500000004</v>
      </c>
    </row>
    <row r="187" spans="1:12" x14ac:dyDescent="0.25">
      <c r="A187">
        <v>168</v>
      </c>
      <c r="B187" s="32">
        <v>5401000</v>
      </c>
      <c r="C187" s="31">
        <v>193209871</v>
      </c>
      <c r="D187" s="32" t="s">
        <v>163</v>
      </c>
      <c r="E187" s="67">
        <v>175493.44</v>
      </c>
      <c r="F187" s="67">
        <v>39318.1</v>
      </c>
      <c r="G187" s="67">
        <v>8897.7000000000007</v>
      </c>
      <c r="H187" s="4">
        <v>4119.5</v>
      </c>
      <c r="I187" s="48"/>
      <c r="J187" s="29">
        <f t="shared" si="4"/>
        <v>227828.74000000002</v>
      </c>
      <c r="K187" s="29">
        <f t="shared" si="5"/>
        <v>34174.311000000002</v>
      </c>
    </row>
    <row r="188" spans="1:12" x14ac:dyDescent="0.25">
      <c r="A188">
        <v>169</v>
      </c>
      <c r="B188" s="52">
        <v>5403000</v>
      </c>
      <c r="C188" s="51">
        <v>627871981</v>
      </c>
      <c r="D188" s="52" t="s">
        <v>164</v>
      </c>
      <c r="E188" s="53">
        <v>401758.51</v>
      </c>
      <c r="F188" s="53">
        <v>75007.63</v>
      </c>
      <c r="G188" s="53">
        <v>36295.68</v>
      </c>
      <c r="H188" s="53">
        <v>7858.76</v>
      </c>
      <c r="I188" s="69">
        <f>67995.8</f>
        <v>67995.8</v>
      </c>
      <c r="J188" s="54">
        <f t="shared" si="4"/>
        <v>520920.58</v>
      </c>
      <c r="K188" s="54">
        <f t="shared" si="5"/>
        <v>146133.88699999999</v>
      </c>
    </row>
    <row r="189" spans="1:12" x14ac:dyDescent="0.25">
      <c r="A189">
        <v>170</v>
      </c>
      <c r="B189" s="52">
        <v>5404000</v>
      </c>
      <c r="C189" s="51">
        <v>100688175</v>
      </c>
      <c r="D189" s="52" t="s">
        <v>165</v>
      </c>
      <c r="E189" s="53">
        <v>166959.43</v>
      </c>
      <c r="F189" s="53">
        <v>21580.22</v>
      </c>
      <c r="G189" s="53">
        <v>15197.21</v>
      </c>
      <c r="H189" s="53">
        <v>2261.02</v>
      </c>
      <c r="I189" s="69">
        <f>5084.3</f>
        <v>5084.3</v>
      </c>
      <c r="J189" s="54">
        <f t="shared" si="4"/>
        <v>205997.87999999998</v>
      </c>
      <c r="K189" s="54">
        <f t="shared" si="5"/>
        <v>35983.981999999996</v>
      </c>
    </row>
    <row r="190" spans="1:12" x14ac:dyDescent="0.25">
      <c r="A190">
        <v>171</v>
      </c>
      <c r="B190" s="32">
        <v>5440700</v>
      </c>
      <c r="C190" s="31">
        <v>135163348</v>
      </c>
      <c r="D190" s="32" t="s">
        <v>166</v>
      </c>
      <c r="E190" s="67">
        <v>369671.31</v>
      </c>
      <c r="F190" s="67">
        <v>75830.95</v>
      </c>
      <c r="G190" s="67">
        <v>10572.37</v>
      </c>
      <c r="H190" s="4">
        <v>7945.04</v>
      </c>
      <c r="I190" s="48"/>
      <c r="J190" s="29">
        <f t="shared" si="4"/>
        <v>464019.67</v>
      </c>
      <c r="K190" s="29">
        <f t="shared" si="5"/>
        <v>69602.950499999992</v>
      </c>
    </row>
    <row r="191" spans="1:12" x14ac:dyDescent="0.25">
      <c r="A191">
        <v>172</v>
      </c>
      <c r="B191" s="32">
        <v>5502000</v>
      </c>
      <c r="C191" s="31">
        <v>933646168</v>
      </c>
      <c r="D191" s="32" t="s">
        <v>167</v>
      </c>
      <c r="E191" s="67">
        <v>230675.91</v>
      </c>
      <c r="F191" s="67">
        <v>54868.54</v>
      </c>
      <c r="G191" s="67">
        <v>12860.96</v>
      </c>
      <c r="H191" s="4">
        <v>5748.79</v>
      </c>
      <c r="I191" s="48"/>
      <c r="J191" s="29">
        <f t="shared" si="4"/>
        <v>304154.2</v>
      </c>
      <c r="K191" s="29">
        <f t="shared" si="5"/>
        <v>45623.13</v>
      </c>
    </row>
    <row r="192" spans="1:12" x14ac:dyDescent="0.25">
      <c r="A192">
        <v>173</v>
      </c>
      <c r="B192" s="32">
        <v>5503000</v>
      </c>
      <c r="C192" s="31">
        <v>800166386</v>
      </c>
      <c r="D192" s="32" t="s">
        <v>168</v>
      </c>
      <c r="E192" s="67">
        <v>99736.639999999999</v>
      </c>
      <c r="F192" s="67">
        <v>24633.56</v>
      </c>
      <c r="G192" s="67">
        <v>6242.11</v>
      </c>
      <c r="H192" s="4">
        <v>2580.94</v>
      </c>
      <c r="I192" s="48"/>
      <c r="J192" s="29">
        <f t="shared" si="4"/>
        <v>133193.25</v>
      </c>
      <c r="K192" s="29">
        <f t="shared" si="5"/>
        <v>19978.987499999999</v>
      </c>
    </row>
    <row r="193" spans="1:12" x14ac:dyDescent="0.25">
      <c r="A193">
        <v>174</v>
      </c>
      <c r="B193" s="32">
        <v>5504000</v>
      </c>
      <c r="C193" s="31">
        <v>100003615</v>
      </c>
      <c r="D193" s="32" t="s">
        <v>169</v>
      </c>
      <c r="E193" s="67">
        <v>185725.8</v>
      </c>
      <c r="F193" s="67">
        <v>38462.86</v>
      </c>
      <c r="G193" s="67">
        <v>11181.67</v>
      </c>
      <c r="H193" s="4">
        <v>4029.9</v>
      </c>
      <c r="I193" s="48"/>
      <c r="J193" s="29">
        <f t="shared" si="4"/>
        <v>239400.22999999998</v>
      </c>
      <c r="K193" s="29">
        <f t="shared" si="5"/>
        <v>35910.034499999994</v>
      </c>
    </row>
    <row r="194" spans="1:12" x14ac:dyDescent="0.25">
      <c r="A194">
        <v>175</v>
      </c>
      <c r="B194" s="32">
        <v>5602000</v>
      </c>
      <c r="C194" s="31">
        <v>4936522</v>
      </c>
      <c r="D194" s="32" t="s">
        <v>170</v>
      </c>
      <c r="E194" s="67">
        <v>287792.64000000001</v>
      </c>
      <c r="F194" s="67">
        <v>60140.06</v>
      </c>
      <c r="G194" s="67">
        <v>24668.43</v>
      </c>
      <c r="H194" s="4">
        <v>6301.1</v>
      </c>
      <c r="I194" s="48"/>
      <c r="J194" s="29">
        <f t="shared" si="4"/>
        <v>378902.23</v>
      </c>
      <c r="K194" s="29">
        <f t="shared" si="5"/>
        <v>56835.334499999997</v>
      </c>
    </row>
    <row r="195" spans="1:12" x14ac:dyDescent="0.25">
      <c r="A195">
        <v>176</v>
      </c>
      <c r="B195" s="74">
        <v>5604000</v>
      </c>
      <c r="C195" s="73">
        <v>100003458</v>
      </c>
      <c r="D195" s="74" t="s">
        <v>171</v>
      </c>
      <c r="E195" s="75">
        <v>0</v>
      </c>
      <c r="F195" s="75">
        <v>0</v>
      </c>
      <c r="G195" s="75">
        <v>0</v>
      </c>
      <c r="H195" s="75">
        <v>0</v>
      </c>
      <c r="I195" s="78">
        <f>2862.96-0</f>
        <v>2862.96</v>
      </c>
      <c r="J195" s="76">
        <f t="shared" si="4"/>
        <v>0</v>
      </c>
      <c r="K195" s="76">
        <f t="shared" si="5"/>
        <v>2862.96</v>
      </c>
      <c r="L195" t="s">
        <v>302</v>
      </c>
    </row>
    <row r="196" spans="1:12" x14ac:dyDescent="0.25">
      <c r="A196">
        <v>177</v>
      </c>
      <c r="B196" s="32">
        <v>5605000</v>
      </c>
      <c r="C196" s="31">
        <v>1660724</v>
      </c>
      <c r="D196" s="32" t="s">
        <v>172</v>
      </c>
      <c r="E196" s="67">
        <v>390826.02</v>
      </c>
      <c r="F196" s="67">
        <v>86893.2</v>
      </c>
      <c r="G196" s="67">
        <v>18456.45</v>
      </c>
      <c r="H196" s="4">
        <v>9104.09</v>
      </c>
      <c r="I196" s="48"/>
      <c r="J196" s="29">
        <f t="shared" si="4"/>
        <v>505279.76000000007</v>
      </c>
      <c r="K196" s="29">
        <f t="shared" si="5"/>
        <v>75791.964000000007</v>
      </c>
    </row>
    <row r="197" spans="1:12" x14ac:dyDescent="0.25">
      <c r="A197">
        <v>178</v>
      </c>
      <c r="B197" s="32">
        <v>5608000</v>
      </c>
      <c r="C197" s="31">
        <v>100100379</v>
      </c>
      <c r="D197" s="32" t="s">
        <v>173</v>
      </c>
      <c r="E197" s="67">
        <v>158348.03</v>
      </c>
      <c r="F197" s="67">
        <v>32906.089999999997</v>
      </c>
      <c r="G197" s="67">
        <v>10234.950000000001</v>
      </c>
      <c r="H197" s="4">
        <v>3447.69</v>
      </c>
      <c r="I197" s="48"/>
      <c r="J197" s="29">
        <f t="shared" si="4"/>
        <v>204936.76</v>
      </c>
      <c r="K197" s="29">
        <f t="shared" si="5"/>
        <v>30740.513999999999</v>
      </c>
    </row>
    <row r="198" spans="1:12" x14ac:dyDescent="0.25">
      <c r="A198">
        <v>179</v>
      </c>
      <c r="B198" s="32">
        <v>5703000</v>
      </c>
      <c r="C198" s="31">
        <v>10320471</v>
      </c>
      <c r="D198" s="32" t="s">
        <v>174</v>
      </c>
      <c r="E198" s="67">
        <v>389507.67</v>
      </c>
      <c r="F198" s="67">
        <v>95755.93</v>
      </c>
      <c r="G198" s="67">
        <v>23062.11</v>
      </c>
      <c r="H198" s="4">
        <v>10032.709999999999</v>
      </c>
      <c r="I198" s="48"/>
      <c r="J198" s="29">
        <f t="shared" si="4"/>
        <v>518358.42</v>
      </c>
      <c r="K198" s="29">
        <f t="shared" si="5"/>
        <v>77753.762999999992</v>
      </c>
    </row>
    <row r="199" spans="1:12" x14ac:dyDescent="0.25">
      <c r="A199">
        <v>180</v>
      </c>
      <c r="B199" s="32">
        <v>5706000</v>
      </c>
      <c r="C199" s="31">
        <v>100642750</v>
      </c>
      <c r="D199" s="32" t="s">
        <v>175</v>
      </c>
      <c r="E199" s="67">
        <v>159178.71</v>
      </c>
      <c r="F199" s="67">
        <v>39531.949999999997</v>
      </c>
      <c r="G199" s="67">
        <v>6673.76</v>
      </c>
      <c r="H199" s="4">
        <v>4141.91</v>
      </c>
      <c r="I199" s="48"/>
      <c r="J199" s="29">
        <f t="shared" si="4"/>
        <v>209526.33</v>
      </c>
      <c r="K199" s="29">
        <f t="shared" si="5"/>
        <v>31428.949499999995</v>
      </c>
    </row>
    <row r="200" spans="1:12" x14ac:dyDescent="0.25">
      <c r="A200">
        <v>181</v>
      </c>
      <c r="B200" s="32">
        <v>5707000</v>
      </c>
      <c r="C200" s="31">
        <v>963638155</v>
      </c>
      <c r="D200" s="32" t="s">
        <v>176</v>
      </c>
      <c r="E200" s="67">
        <v>217709.99</v>
      </c>
      <c r="F200" s="67">
        <v>50357.9</v>
      </c>
      <c r="G200" s="67">
        <v>5685.79</v>
      </c>
      <c r="H200" s="4">
        <v>5276.18</v>
      </c>
      <c r="I200" s="48"/>
      <c r="J200" s="29">
        <f t="shared" si="4"/>
        <v>279029.86</v>
      </c>
      <c r="K200" s="29">
        <f t="shared" si="5"/>
        <v>41854.478999999999</v>
      </c>
    </row>
    <row r="201" spans="1:12" x14ac:dyDescent="0.25">
      <c r="A201">
        <v>182</v>
      </c>
      <c r="B201" s="32">
        <v>5801000</v>
      </c>
      <c r="C201" s="31">
        <v>100002344</v>
      </c>
      <c r="D201" s="32" t="s">
        <v>177</v>
      </c>
      <c r="E201" s="67">
        <v>222105.87</v>
      </c>
      <c r="F201" s="67">
        <v>50820.86</v>
      </c>
      <c r="G201" s="67">
        <v>9725.01</v>
      </c>
      <c r="H201" s="4">
        <v>5324.69</v>
      </c>
      <c r="I201" s="48"/>
      <c r="J201" s="29">
        <f t="shared" si="4"/>
        <v>287976.43</v>
      </c>
      <c r="K201" s="29">
        <f t="shared" si="5"/>
        <v>43196.464499999995</v>
      </c>
    </row>
    <row r="202" spans="1:12" x14ac:dyDescent="0.25">
      <c r="A202">
        <v>183</v>
      </c>
      <c r="B202" s="32">
        <v>5802000</v>
      </c>
      <c r="C202" s="31">
        <v>75650036</v>
      </c>
      <c r="D202" s="32" t="s">
        <v>178</v>
      </c>
      <c r="E202" s="67">
        <v>269549.36</v>
      </c>
      <c r="F202" s="67">
        <v>64315.73</v>
      </c>
      <c r="G202" s="67">
        <v>14071.02</v>
      </c>
      <c r="H202" s="4">
        <v>6738.62</v>
      </c>
      <c r="I202" s="48"/>
      <c r="J202" s="29">
        <f t="shared" si="4"/>
        <v>354674.73</v>
      </c>
      <c r="K202" s="29">
        <f t="shared" si="5"/>
        <v>53201.209499999997</v>
      </c>
    </row>
    <row r="203" spans="1:12" x14ac:dyDescent="0.25">
      <c r="A203">
        <v>184</v>
      </c>
      <c r="B203" s="32">
        <v>5803000</v>
      </c>
      <c r="C203" s="31">
        <v>4936928</v>
      </c>
      <c r="D203" s="32" t="s">
        <v>179</v>
      </c>
      <c r="E203" s="67">
        <v>149111.39000000001</v>
      </c>
      <c r="F203" s="67">
        <v>34123.589999999997</v>
      </c>
      <c r="G203" s="67">
        <v>10317.06</v>
      </c>
      <c r="H203" s="4">
        <v>3575.26</v>
      </c>
      <c r="I203" s="48"/>
      <c r="J203" s="29">
        <f t="shared" si="4"/>
        <v>197127.30000000002</v>
      </c>
      <c r="K203" s="29">
        <f t="shared" si="5"/>
        <v>29569.095000000001</v>
      </c>
    </row>
    <row r="204" spans="1:12" x14ac:dyDescent="0.25">
      <c r="A204">
        <v>185</v>
      </c>
      <c r="B204" s="32">
        <v>5804000</v>
      </c>
      <c r="C204" s="31">
        <v>793709127</v>
      </c>
      <c r="D204" s="32" t="s">
        <v>180</v>
      </c>
      <c r="E204" s="67">
        <v>314843.81</v>
      </c>
      <c r="F204" s="67">
        <v>88661.119999999995</v>
      </c>
      <c r="G204" s="67">
        <v>16284.72</v>
      </c>
      <c r="H204" s="4">
        <v>9289.4</v>
      </c>
      <c r="I204" s="48"/>
      <c r="J204" s="29">
        <f t="shared" si="4"/>
        <v>429079.05</v>
      </c>
      <c r="K204" s="29">
        <f t="shared" si="5"/>
        <v>64361.857499999998</v>
      </c>
    </row>
    <row r="205" spans="1:12" x14ac:dyDescent="0.25">
      <c r="A205">
        <v>186</v>
      </c>
      <c r="B205" s="32">
        <v>5805000</v>
      </c>
      <c r="C205" s="31">
        <v>75647586</v>
      </c>
      <c r="D205" s="32" t="s">
        <v>181</v>
      </c>
      <c r="E205" s="67">
        <v>1136468.3899999999</v>
      </c>
      <c r="F205" s="67">
        <v>288880.63</v>
      </c>
      <c r="G205" s="67">
        <v>67004.13</v>
      </c>
      <c r="H205" s="4">
        <v>30267.15</v>
      </c>
      <c r="I205" s="48"/>
      <c r="J205" s="29">
        <f t="shared" si="4"/>
        <v>1522620.2999999998</v>
      </c>
      <c r="K205" s="29">
        <f t="shared" si="5"/>
        <v>228393.04499999995</v>
      </c>
    </row>
    <row r="206" spans="1:12" x14ac:dyDescent="0.25">
      <c r="A206">
        <v>187</v>
      </c>
      <c r="B206" s="32">
        <v>5901000</v>
      </c>
      <c r="C206" s="31">
        <v>100002732</v>
      </c>
      <c r="D206" s="32" t="s">
        <v>182</v>
      </c>
      <c r="E206" s="67">
        <v>124791.44</v>
      </c>
      <c r="F206" s="67">
        <v>29375.05</v>
      </c>
      <c r="G206" s="67">
        <v>9423.85</v>
      </c>
      <c r="H206" s="4">
        <v>3077.74</v>
      </c>
      <c r="I206" s="48"/>
      <c r="J206" s="29">
        <f t="shared" si="4"/>
        <v>166668.07999999999</v>
      </c>
      <c r="K206" s="29">
        <f t="shared" si="5"/>
        <v>25000.211999999996</v>
      </c>
    </row>
    <row r="207" spans="1:12" x14ac:dyDescent="0.25">
      <c r="A207">
        <v>188</v>
      </c>
      <c r="B207" s="52">
        <v>5903000</v>
      </c>
      <c r="C207" s="51">
        <v>177983517</v>
      </c>
      <c r="D207" s="52" t="s">
        <v>183</v>
      </c>
      <c r="E207" s="53">
        <v>133288.34</v>
      </c>
      <c r="F207" s="53">
        <v>29301.11</v>
      </c>
      <c r="G207" s="53">
        <v>8846.86</v>
      </c>
      <c r="H207" s="53">
        <v>3069.99</v>
      </c>
      <c r="I207" s="69">
        <f>9101.88-0</f>
        <v>9101.8799999999992</v>
      </c>
      <c r="J207" s="54">
        <f t="shared" si="4"/>
        <v>174506.3</v>
      </c>
      <c r="K207" s="54">
        <f t="shared" si="5"/>
        <v>35277.824999999997</v>
      </c>
    </row>
    <row r="208" spans="1:12" x14ac:dyDescent="0.25">
      <c r="A208">
        <v>189</v>
      </c>
      <c r="B208" s="52">
        <v>6001000</v>
      </c>
      <c r="C208" s="51">
        <v>40644007</v>
      </c>
      <c r="D208" s="52" t="s">
        <v>184</v>
      </c>
      <c r="E208" s="53">
        <v>5656720.4000000004</v>
      </c>
      <c r="F208" s="53">
        <v>1524489.08</v>
      </c>
      <c r="G208" s="53">
        <v>248550.24</v>
      </c>
      <c r="H208" s="53">
        <v>159726.45000000001</v>
      </c>
      <c r="I208" s="69">
        <f>743596.61</f>
        <v>743596.61</v>
      </c>
      <c r="J208" s="54">
        <f t="shared" si="4"/>
        <v>7589486.1700000009</v>
      </c>
      <c r="K208" s="54">
        <f t="shared" si="5"/>
        <v>1882019.5355000002</v>
      </c>
    </row>
    <row r="209" spans="1:12" x14ac:dyDescent="0.25">
      <c r="A209">
        <v>190</v>
      </c>
      <c r="B209" s="52">
        <v>6002000</v>
      </c>
      <c r="C209" s="51">
        <v>621029693</v>
      </c>
      <c r="D209" s="52" t="s">
        <v>185</v>
      </c>
      <c r="E209" s="53">
        <v>1944493.72</v>
      </c>
      <c r="F209" s="53">
        <v>479306.35</v>
      </c>
      <c r="G209" s="53">
        <v>90305.44</v>
      </c>
      <c r="H209" s="53">
        <v>50218.54</v>
      </c>
      <c r="I209" s="69">
        <f>18274.87</f>
        <v>18274.87</v>
      </c>
      <c r="J209" s="54">
        <f t="shared" si="4"/>
        <v>2564324.0499999998</v>
      </c>
      <c r="K209" s="54">
        <f t="shared" si="5"/>
        <v>402923.47749999998</v>
      </c>
    </row>
    <row r="210" spans="1:12" x14ac:dyDescent="0.25">
      <c r="A210">
        <v>191</v>
      </c>
      <c r="B210" s="52">
        <v>6003000</v>
      </c>
      <c r="C210" s="51">
        <v>77400752</v>
      </c>
      <c r="D210" s="52" t="s">
        <v>186</v>
      </c>
      <c r="E210" s="53">
        <v>2703448.83</v>
      </c>
      <c r="F210" s="53">
        <v>638711.93000000005</v>
      </c>
      <c r="G210" s="53">
        <v>104881.39</v>
      </c>
      <c r="H210" s="53">
        <v>66920.289999999994</v>
      </c>
      <c r="I210" s="69"/>
      <c r="J210" s="54">
        <f t="shared" si="4"/>
        <v>3513962.4400000004</v>
      </c>
      <c r="K210" s="54">
        <f t="shared" si="5"/>
        <v>527094.36600000004</v>
      </c>
      <c r="L210" t="s">
        <v>303</v>
      </c>
    </row>
    <row r="211" spans="1:12" x14ac:dyDescent="0.25">
      <c r="A211">
        <v>192</v>
      </c>
      <c r="B211" s="32">
        <v>6004000</v>
      </c>
      <c r="C211" s="31">
        <v>80260704</v>
      </c>
      <c r="D211" s="32" t="s">
        <v>250</v>
      </c>
      <c r="E211" s="67">
        <v>1053695.72</v>
      </c>
      <c r="F211" s="67">
        <v>235067.14</v>
      </c>
      <c r="G211" s="67">
        <v>53623.72</v>
      </c>
      <c r="H211" s="4">
        <v>24628.79</v>
      </c>
      <c r="I211" s="48"/>
      <c r="J211" s="29">
        <f t="shared" si="4"/>
        <v>1367015.3699999999</v>
      </c>
      <c r="K211" s="29">
        <f t="shared" si="5"/>
        <v>205052.30549999999</v>
      </c>
    </row>
    <row r="212" spans="1:12" x14ac:dyDescent="0.25">
      <c r="A212">
        <v>193</v>
      </c>
      <c r="B212" s="32">
        <v>6040700</v>
      </c>
      <c r="C212" s="31">
        <v>161747444</v>
      </c>
      <c r="D212" s="32" t="s">
        <v>187</v>
      </c>
      <c r="E212" s="67">
        <v>306847.52</v>
      </c>
      <c r="F212" s="67">
        <v>83072.149999999994</v>
      </c>
      <c r="G212" s="67">
        <v>16563.71</v>
      </c>
      <c r="H212" s="4">
        <v>8703.83</v>
      </c>
      <c r="I212" s="48"/>
      <c r="J212" s="29">
        <f t="shared" si="4"/>
        <v>415187.21000000008</v>
      </c>
      <c r="K212" s="29">
        <f t="shared" si="5"/>
        <v>62278.081500000008</v>
      </c>
    </row>
    <row r="213" spans="1:12" x14ac:dyDescent="0.25">
      <c r="A213">
        <v>194</v>
      </c>
      <c r="B213" s="32">
        <v>6041700</v>
      </c>
      <c r="C213" s="31">
        <v>175869051</v>
      </c>
      <c r="D213" s="32" t="s">
        <v>188</v>
      </c>
      <c r="E213" s="67">
        <v>720013.78</v>
      </c>
      <c r="F213" s="67">
        <v>185601.25</v>
      </c>
      <c r="G213" s="67">
        <v>26379.48</v>
      </c>
      <c r="H213" s="4">
        <v>19446.16</v>
      </c>
      <c r="I213" s="48"/>
      <c r="J213" s="29">
        <f t="shared" ref="J213:J280" si="6">SUM(E213:H213)</f>
        <v>951440.67</v>
      </c>
      <c r="K213" s="29">
        <f t="shared" si="5"/>
        <v>142716.1005</v>
      </c>
    </row>
    <row r="214" spans="1:12" x14ac:dyDescent="0.25">
      <c r="A214">
        <v>195</v>
      </c>
      <c r="B214" s="38">
        <v>6043700</v>
      </c>
      <c r="C214" s="37">
        <v>130286714</v>
      </c>
      <c r="D214" s="38" t="s">
        <v>189</v>
      </c>
      <c r="E214" s="67">
        <v>743439.86</v>
      </c>
      <c r="F214" s="67">
        <v>209832.1</v>
      </c>
      <c r="G214" s="68">
        <v>0</v>
      </c>
      <c r="H214" s="4">
        <v>0</v>
      </c>
      <c r="I214" s="48"/>
      <c r="J214" s="29">
        <f t="shared" si="6"/>
        <v>953271.96</v>
      </c>
      <c r="K214" s="29">
        <f t="shared" ref="K214:K277" si="7">(J214*15%)+I214</f>
        <v>142990.79399999999</v>
      </c>
    </row>
    <row r="215" spans="1:12" x14ac:dyDescent="0.25">
      <c r="A215">
        <v>196</v>
      </c>
      <c r="B215" s="32">
        <v>6047700</v>
      </c>
      <c r="C215" s="31">
        <v>830708561</v>
      </c>
      <c r="D215" s="32" t="s">
        <v>190</v>
      </c>
      <c r="E215" s="67">
        <v>764006.9</v>
      </c>
      <c r="F215" s="67">
        <v>174900.06</v>
      </c>
      <c r="G215" s="67">
        <v>20936.03</v>
      </c>
      <c r="H215" s="4">
        <v>18324.93</v>
      </c>
      <c r="I215" s="48"/>
      <c r="J215" s="29">
        <f t="shared" si="6"/>
        <v>978167.92</v>
      </c>
      <c r="K215" s="29">
        <f t="shared" si="7"/>
        <v>146725.18799999999</v>
      </c>
    </row>
    <row r="216" spans="1:12" x14ac:dyDescent="0.25">
      <c r="A216">
        <v>197</v>
      </c>
      <c r="B216" s="32">
        <v>6050700</v>
      </c>
      <c r="C216" s="31">
        <v>962157439</v>
      </c>
      <c r="D216" s="32" t="s">
        <v>280</v>
      </c>
      <c r="E216" s="67">
        <v>294779.96000000002</v>
      </c>
      <c r="F216" s="67">
        <v>65346.74</v>
      </c>
      <c r="G216" s="67">
        <v>9598.2099999999991</v>
      </c>
      <c r="H216" s="4">
        <v>6846.58</v>
      </c>
      <c r="I216" s="48"/>
      <c r="J216" s="29">
        <f t="shared" si="6"/>
        <v>376571.49000000005</v>
      </c>
      <c r="K216" s="29">
        <f t="shared" si="7"/>
        <v>56485.723500000007</v>
      </c>
    </row>
    <row r="217" spans="1:12" x14ac:dyDescent="0.25">
      <c r="A217">
        <v>198</v>
      </c>
      <c r="B217" s="38">
        <v>6052700</v>
      </c>
      <c r="C217" s="38" t="s">
        <v>258</v>
      </c>
      <c r="D217" s="32" t="s">
        <v>257</v>
      </c>
      <c r="E217" s="67">
        <v>18471.29</v>
      </c>
      <c r="F217" s="67">
        <v>5594.56</v>
      </c>
      <c r="G217" s="68">
        <v>0</v>
      </c>
      <c r="H217" s="4">
        <v>0</v>
      </c>
      <c r="I217" s="48"/>
      <c r="J217" s="29">
        <f t="shared" si="6"/>
        <v>24065.850000000002</v>
      </c>
      <c r="K217" s="29">
        <f t="shared" si="7"/>
        <v>3609.8775000000001</v>
      </c>
    </row>
    <row r="218" spans="1:12" x14ac:dyDescent="0.25">
      <c r="A218">
        <v>199</v>
      </c>
      <c r="B218" s="38">
        <v>6053700</v>
      </c>
      <c r="C218" s="38" t="s">
        <v>259</v>
      </c>
      <c r="D218" s="32" t="s">
        <v>260</v>
      </c>
      <c r="E218" s="67">
        <v>25336.43</v>
      </c>
      <c r="F218" s="67">
        <v>7761.48</v>
      </c>
      <c r="G218" s="68">
        <v>0</v>
      </c>
      <c r="H218" s="4">
        <v>0</v>
      </c>
      <c r="I218" s="48"/>
      <c r="J218" s="29">
        <f t="shared" si="6"/>
        <v>33097.910000000003</v>
      </c>
      <c r="K218" s="29">
        <f t="shared" si="7"/>
        <v>4964.6865000000007</v>
      </c>
    </row>
    <row r="219" spans="1:12" x14ac:dyDescent="0.25">
      <c r="A219">
        <v>200</v>
      </c>
      <c r="B219" s="32">
        <v>6055700</v>
      </c>
      <c r="C219" s="31">
        <v>51525097</v>
      </c>
      <c r="D219" s="32" t="s">
        <v>245</v>
      </c>
      <c r="E219" s="67">
        <v>119044.06</v>
      </c>
      <c r="F219" s="67">
        <v>33612.83</v>
      </c>
      <c r="G219" s="67">
        <v>6607.64</v>
      </c>
      <c r="H219" s="4">
        <v>3521.71</v>
      </c>
      <c r="I219" s="48"/>
      <c r="J219" s="29">
        <f t="shared" si="6"/>
        <v>162786.24000000002</v>
      </c>
      <c r="K219" s="29">
        <f t="shared" si="7"/>
        <v>24417.936000000002</v>
      </c>
    </row>
    <row r="220" spans="1:12" x14ac:dyDescent="0.25">
      <c r="A220">
        <v>201</v>
      </c>
      <c r="B220" s="32">
        <v>6060700</v>
      </c>
      <c r="C220" s="39" t="s">
        <v>253</v>
      </c>
      <c r="D220" s="40" t="s">
        <v>284</v>
      </c>
      <c r="E220" s="67">
        <v>97397.34</v>
      </c>
      <c r="F220" s="67">
        <v>25287.65</v>
      </c>
      <c r="G220" s="67">
        <v>3785.73</v>
      </c>
      <c r="H220" s="4">
        <v>2649.46</v>
      </c>
      <c r="I220" s="48"/>
      <c r="J220" s="29">
        <f t="shared" si="6"/>
        <v>129120.18</v>
      </c>
      <c r="K220" s="29">
        <f t="shared" si="7"/>
        <v>19368.026999999998</v>
      </c>
    </row>
    <row r="221" spans="1:12" x14ac:dyDescent="0.25">
      <c r="A221">
        <v>202</v>
      </c>
      <c r="B221" s="32">
        <v>6061700</v>
      </c>
      <c r="C221" s="39" t="s">
        <v>256</v>
      </c>
      <c r="D221" s="41" t="s">
        <v>255</v>
      </c>
      <c r="E221" s="67">
        <v>61724.33</v>
      </c>
      <c r="F221" s="67">
        <v>17198.37</v>
      </c>
      <c r="G221" s="67">
        <v>3269.35</v>
      </c>
      <c r="H221" s="4">
        <v>1801.92</v>
      </c>
      <c r="I221" s="48"/>
      <c r="J221" s="29">
        <f t="shared" si="6"/>
        <v>83993.97</v>
      </c>
      <c r="K221" s="29">
        <f t="shared" si="7"/>
        <v>12599.095499999999</v>
      </c>
    </row>
    <row r="222" spans="1:12" x14ac:dyDescent="0.25">
      <c r="A222">
        <v>203</v>
      </c>
      <c r="B222" s="32">
        <v>6062700</v>
      </c>
      <c r="C222" s="38" t="s">
        <v>259</v>
      </c>
      <c r="D222" s="41" t="s">
        <v>261</v>
      </c>
      <c r="E222" s="67">
        <v>29287.99</v>
      </c>
      <c r="F222" s="67">
        <v>7778.47</v>
      </c>
      <c r="G222" s="68">
        <v>0</v>
      </c>
      <c r="H222" s="4">
        <v>0</v>
      </c>
      <c r="I222" s="48"/>
      <c r="J222" s="29">
        <f t="shared" si="6"/>
        <v>37066.46</v>
      </c>
      <c r="K222" s="29">
        <f t="shared" si="7"/>
        <v>5559.9690000000001</v>
      </c>
    </row>
    <row r="223" spans="1:12" x14ac:dyDescent="0.25">
      <c r="A223">
        <v>204</v>
      </c>
      <c r="B223" s="32">
        <v>6063700</v>
      </c>
      <c r="C223" s="46">
        <v>118112307</v>
      </c>
      <c r="D223" s="41" t="s">
        <v>281</v>
      </c>
      <c r="E223" s="67">
        <v>12438.3</v>
      </c>
      <c r="F223" s="67">
        <v>3604.79</v>
      </c>
      <c r="G223" s="68">
        <v>0</v>
      </c>
      <c r="H223" s="4">
        <v>0</v>
      </c>
      <c r="I223" s="48"/>
      <c r="J223" s="29">
        <f t="shared" si="6"/>
        <v>16043.09</v>
      </c>
      <c r="K223" s="29">
        <f t="shared" si="7"/>
        <v>2406.4634999999998</v>
      </c>
    </row>
    <row r="224" spans="1:12" x14ac:dyDescent="0.25">
      <c r="A224">
        <v>205</v>
      </c>
      <c r="B224" s="32">
        <v>6091000</v>
      </c>
      <c r="C224" s="31">
        <v>13491258</v>
      </c>
      <c r="D224" s="32" t="s">
        <v>191</v>
      </c>
      <c r="E224" s="67">
        <v>69641.070000000007</v>
      </c>
      <c r="F224" s="67">
        <v>4559.8599999999997</v>
      </c>
      <c r="G224" s="67">
        <v>3784.09</v>
      </c>
      <c r="H224" s="4">
        <v>477.75</v>
      </c>
      <c r="I224" s="48"/>
      <c r="J224" s="29">
        <f t="shared" si="6"/>
        <v>78462.77</v>
      </c>
      <c r="K224" s="29">
        <f t="shared" si="7"/>
        <v>11769.415500000001</v>
      </c>
    </row>
    <row r="225" spans="1:12" x14ac:dyDescent="0.25">
      <c r="A225">
        <v>206</v>
      </c>
      <c r="B225" s="32">
        <v>6092000</v>
      </c>
      <c r="C225" s="31">
        <v>830594045</v>
      </c>
      <c r="D225" s="32" t="s">
        <v>192</v>
      </c>
      <c r="E225" s="67">
        <v>119552.38</v>
      </c>
      <c r="F225" s="67">
        <v>5253.76</v>
      </c>
      <c r="G225" s="67">
        <v>1071.74</v>
      </c>
      <c r="H225" s="4">
        <v>550.46</v>
      </c>
      <c r="I225" s="48"/>
      <c r="J225" s="29">
        <f t="shared" si="6"/>
        <v>126428.34000000001</v>
      </c>
      <c r="K225" s="29">
        <f t="shared" si="7"/>
        <v>18964.251</v>
      </c>
    </row>
    <row r="226" spans="1:12" ht="16.149999999999999" customHeight="1" x14ac:dyDescent="0.25">
      <c r="A226">
        <v>207</v>
      </c>
      <c r="B226" s="32">
        <v>6094000</v>
      </c>
      <c r="C226" s="31">
        <v>617144480</v>
      </c>
      <c r="D226" s="32" t="s">
        <v>193</v>
      </c>
      <c r="E226" s="67">
        <v>53941.33</v>
      </c>
      <c r="F226" s="67">
        <v>10201.56</v>
      </c>
      <c r="G226" s="68">
        <v>0</v>
      </c>
      <c r="H226" s="4">
        <v>0</v>
      </c>
      <c r="I226" s="48"/>
      <c r="J226" s="29">
        <f t="shared" si="6"/>
        <v>64142.89</v>
      </c>
      <c r="K226" s="29">
        <f t="shared" si="7"/>
        <v>9621.4334999999992</v>
      </c>
    </row>
    <row r="227" spans="1:12" x14ac:dyDescent="0.25">
      <c r="A227">
        <v>208</v>
      </c>
      <c r="B227" s="32">
        <v>6102000</v>
      </c>
      <c r="C227" s="31">
        <v>4937280</v>
      </c>
      <c r="D227" s="32" t="s">
        <v>194</v>
      </c>
      <c r="E227" s="67">
        <v>122407.9</v>
      </c>
      <c r="F227" s="67">
        <v>26956.85</v>
      </c>
      <c r="G227" s="67">
        <v>15157.78</v>
      </c>
      <c r="H227" s="4">
        <v>2824.37</v>
      </c>
      <c r="I227" s="48"/>
      <c r="J227" s="29">
        <f t="shared" si="6"/>
        <v>167346.9</v>
      </c>
      <c r="K227" s="29">
        <f t="shared" si="7"/>
        <v>25102.035</v>
      </c>
    </row>
    <row r="228" spans="1:12" x14ac:dyDescent="0.25">
      <c r="A228">
        <v>209</v>
      </c>
      <c r="B228" s="32">
        <v>6103000</v>
      </c>
      <c r="C228" s="31">
        <v>100688654</v>
      </c>
      <c r="D228" s="32" t="s">
        <v>195</v>
      </c>
      <c r="E228" s="67">
        <v>459649.54</v>
      </c>
      <c r="F228" s="67">
        <v>108421.05</v>
      </c>
      <c r="G228" s="67">
        <v>53721.18</v>
      </c>
      <c r="H228" s="4">
        <v>11359.71</v>
      </c>
      <c r="I228" s="48"/>
      <c r="J228" s="29">
        <f t="shared" si="6"/>
        <v>633151.48</v>
      </c>
      <c r="K228" s="29">
        <f t="shared" si="7"/>
        <v>94972.721999999994</v>
      </c>
    </row>
    <row r="229" spans="1:12" x14ac:dyDescent="0.25">
      <c r="A229">
        <v>210</v>
      </c>
      <c r="B229" s="52">
        <v>6201000</v>
      </c>
      <c r="C229" s="51">
        <v>99177842</v>
      </c>
      <c r="D229" s="52" t="s">
        <v>196</v>
      </c>
      <c r="E229" s="53">
        <v>682744.37</v>
      </c>
      <c r="F229" s="53">
        <v>138789.15</v>
      </c>
      <c r="G229" s="53">
        <v>42567.91</v>
      </c>
      <c r="H229" s="53">
        <v>14541.36</v>
      </c>
      <c r="I229" s="69">
        <f>116510.08</f>
        <v>116510.08</v>
      </c>
      <c r="J229" s="54">
        <f t="shared" si="6"/>
        <v>878642.79</v>
      </c>
      <c r="K229" s="54">
        <f t="shared" si="7"/>
        <v>248306.49849999999</v>
      </c>
    </row>
    <row r="230" spans="1:12" x14ac:dyDescent="0.25">
      <c r="A230">
        <v>211</v>
      </c>
      <c r="B230" s="52">
        <v>6205000</v>
      </c>
      <c r="C230" s="51">
        <v>128052123</v>
      </c>
      <c r="D230" s="52" t="s">
        <v>197</v>
      </c>
      <c r="E230" s="53">
        <v>162619.82999999999</v>
      </c>
      <c r="F230" s="53">
        <v>40660.69</v>
      </c>
      <c r="G230" s="53">
        <v>5604.88</v>
      </c>
      <c r="H230" s="53">
        <v>4260.18</v>
      </c>
      <c r="I230" s="69"/>
      <c r="J230" s="54">
        <f t="shared" si="6"/>
        <v>213145.58</v>
      </c>
      <c r="K230" s="54">
        <f t="shared" si="7"/>
        <v>31971.836999999996</v>
      </c>
      <c r="L230" t="s">
        <v>303</v>
      </c>
    </row>
    <row r="231" spans="1:12" x14ac:dyDescent="0.25">
      <c r="A231">
        <v>212</v>
      </c>
      <c r="B231" s="32">
        <v>6301000</v>
      </c>
      <c r="C231" s="31">
        <v>100002377</v>
      </c>
      <c r="D231" s="32" t="s">
        <v>198</v>
      </c>
      <c r="E231" s="67">
        <v>302818</v>
      </c>
      <c r="F231" s="67">
        <v>80545.86</v>
      </c>
      <c r="G231" s="67">
        <v>8866.48</v>
      </c>
      <c r="H231" s="4">
        <v>8439.1299999999992</v>
      </c>
      <c r="I231" s="48"/>
      <c r="J231" s="29">
        <f t="shared" si="6"/>
        <v>400669.47</v>
      </c>
      <c r="K231" s="29">
        <f t="shared" si="7"/>
        <v>60100.420499999993</v>
      </c>
    </row>
    <row r="232" spans="1:12" x14ac:dyDescent="0.25">
      <c r="A232">
        <v>213</v>
      </c>
      <c r="B232" s="32">
        <v>6302000</v>
      </c>
      <c r="C232" s="31">
        <v>21343041</v>
      </c>
      <c r="D232" s="32" t="s">
        <v>199</v>
      </c>
      <c r="E232" s="67">
        <v>1043995.01</v>
      </c>
      <c r="F232" s="67">
        <v>278482.34999999998</v>
      </c>
      <c r="G232" s="67">
        <v>50783.81</v>
      </c>
      <c r="H232" s="4">
        <v>29177.759999999998</v>
      </c>
      <c r="I232" s="48"/>
      <c r="J232" s="29">
        <f t="shared" si="6"/>
        <v>1402438.93</v>
      </c>
      <c r="K232" s="29">
        <f t="shared" si="7"/>
        <v>210365.83949999997</v>
      </c>
    </row>
    <row r="233" spans="1:12" x14ac:dyDescent="0.25">
      <c r="A233">
        <v>214</v>
      </c>
      <c r="B233" s="32">
        <v>6303000</v>
      </c>
      <c r="C233" s="31">
        <v>110589517</v>
      </c>
      <c r="D233" s="32" t="s">
        <v>200</v>
      </c>
      <c r="E233" s="67">
        <v>1833280.07</v>
      </c>
      <c r="F233" s="67">
        <v>479369.79</v>
      </c>
      <c r="G233" s="67">
        <v>63244.5</v>
      </c>
      <c r="H233" s="4">
        <v>50225.56</v>
      </c>
      <c r="I233" s="48"/>
      <c r="J233" s="29">
        <f t="shared" si="6"/>
        <v>2426119.92</v>
      </c>
      <c r="K233" s="29">
        <f t="shared" si="7"/>
        <v>363917.98799999995</v>
      </c>
    </row>
    <row r="234" spans="1:12" x14ac:dyDescent="0.25">
      <c r="A234">
        <v>215</v>
      </c>
      <c r="B234" s="32">
        <v>6304000</v>
      </c>
      <c r="C234" s="31">
        <v>4937405</v>
      </c>
      <c r="D234" s="32" t="s">
        <v>251</v>
      </c>
      <c r="E234" s="67">
        <v>230411.58</v>
      </c>
      <c r="F234" s="67">
        <v>60718.52</v>
      </c>
      <c r="G234" s="67">
        <v>12683.46</v>
      </c>
      <c r="H234" s="4">
        <v>6361.74</v>
      </c>
      <c r="I234" s="48"/>
      <c r="J234" s="29">
        <f t="shared" si="6"/>
        <v>310175.3</v>
      </c>
      <c r="K234" s="29">
        <f t="shared" si="7"/>
        <v>46526.294999999998</v>
      </c>
    </row>
    <row r="235" spans="1:12" x14ac:dyDescent="0.25">
      <c r="A235">
        <v>216</v>
      </c>
      <c r="B235" s="32">
        <v>6401000</v>
      </c>
      <c r="C235" s="31">
        <v>75645085</v>
      </c>
      <c r="D235" s="32" t="s">
        <v>201</v>
      </c>
      <c r="E235" s="67">
        <v>331097.28999999998</v>
      </c>
      <c r="F235" s="67">
        <v>80245.990000000005</v>
      </c>
      <c r="G235" s="67">
        <v>14572.22</v>
      </c>
      <c r="H235" s="4">
        <v>8407.65</v>
      </c>
      <c r="I235" s="48"/>
      <c r="J235" s="29">
        <f t="shared" si="6"/>
        <v>434323.14999999997</v>
      </c>
      <c r="K235" s="29">
        <f t="shared" si="7"/>
        <v>65148.472499999989</v>
      </c>
    </row>
    <row r="236" spans="1:12" x14ac:dyDescent="0.25">
      <c r="A236">
        <v>217</v>
      </c>
      <c r="B236" s="32">
        <v>6502000</v>
      </c>
      <c r="C236" s="31">
        <v>4937454</v>
      </c>
      <c r="D236" s="32" t="s">
        <v>202</v>
      </c>
      <c r="E236" s="67">
        <v>197675.33</v>
      </c>
      <c r="F236" s="67">
        <v>38233.82</v>
      </c>
      <c r="G236" s="67">
        <v>20328.23</v>
      </c>
      <c r="H236" s="4">
        <v>4005.91</v>
      </c>
      <c r="I236" s="48"/>
      <c r="J236" s="29">
        <f t="shared" si="6"/>
        <v>260243.29</v>
      </c>
      <c r="K236" s="29">
        <f t="shared" si="7"/>
        <v>39036.493499999997</v>
      </c>
    </row>
    <row r="237" spans="1:12" x14ac:dyDescent="0.25">
      <c r="A237">
        <v>218</v>
      </c>
      <c r="B237" s="32">
        <v>6505000</v>
      </c>
      <c r="C237" s="31">
        <v>26791621</v>
      </c>
      <c r="D237" s="32" t="s">
        <v>203</v>
      </c>
      <c r="E237" s="67">
        <v>186004.39</v>
      </c>
      <c r="F237" s="67">
        <v>38868.699999999997</v>
      </c>
      <c r="G237" s="67">
        <v>11209.04</v>
      </c>
      <c r="H237" s="4">
        <v>4072.42</v>
      </c>
      <c r="I237" s="48"/>
      <c r="J237" s="29">
        <f t="shared" si="6"/>
        <v>240154.55000000005</v>
      </c>
      <c r="K237" s="29">
        <f t="shared" si="7"/>
        <v>36023.182500000003</v>
      </c>
    </row>
    <row r="238" spans="1:12" x14ac:dyDescent="0.25">
      <c r="A238">
        <v>219</v>
      </c>
      <c r="B238" s="32">
        <v>6601000</v>
      </c>
      <c r="C238" s="31">
        <v>40633174</v>
      </c>
      <c r="D238" s="32" t="s">
        <v>204</v>
      </c>
      <c r="E238" s="67">
        <v>3349644.96</v>
      </c>
      <c r="F238" s="67">
        <v>826170.54</v>
      </c>
      <c r="G238" s="67">
        <v>154010.04999999999</v>
      </c>
      <c r="H238" s="4">
        <v>86560.97</v>
      </c>
      <c r="I238" s="48"/>
      <c r="J238" s="29">
        <f t="shared" si="6"/>
        <v>4416386.5199999996</v>
      </c>
      <c r="K238" s="29">
        <f t="shared" si="7"/>
        <v>662457.97799999989</v>
      </c>
    </row>
    <row r="239" spans="1:12" x14ac:dyDescent="0.25">
      <c r="A239">
        <v>220</v>
      </c>
      <c r="B239" s="32">
        <v>6602000</v>
      </c>
      <c r="C239" s="31">
        <v>100002989</v>
      </c>
      <c r="D239" s="32" t="s">
        <v>205</v>
      </c>
      <c r="E239" s="67">
        <v>700559.19</v>
      </c>
      <c r="F239" s="67">
        <v>188559.8</v>
      </c>
      <c r="G239" s="67">
        <v>29320.23</v>
      </c>
      <c r="H239" s="4">
        <v>19756.21</v>
      </c>
      <c r="I239" s="48"/>
      <c r="J239" s="29">
        <f t="shared" si="6"/>
        <v>938195.42999999993</v>
      </c>
      <c r="K239" s="29">
        <f t="shared" si="7"/>
        <v>140729.31449999998</v>
      </c>
    </row>
    <row r="240" spans="1:12" x14ac:dyDescent="0.25">
      <c r="A240">
        <v>221</v>
      </c>
      <c r="B240" s="32">
        <v>6603000</v>
      </c>
      <c r="C240" s="31">
        <v>193210028</v>
      </c>
      <c r="D240" s="32" t="s">
        <v>206</v>
      </c>
      <c r="E240" s="67">
        <v>195239.35</v>
      </c>
      <c r="F240" s="67">
        <v>39143.11</v>
      </c>
      <c r="G240" s="67">
        <v>10082.540000000001</v>
      </c>
      <c r="H240" s="4">
        <v>4101.18</v>
      </c>
      <c r="I240" s="48"/>
      <c r="J240" s="29">
        <f t="shared" si="6"/>
        <v>248566.18000000002</v>
      </c>
      <c r="K240" s="29">
        <f t="shared" si="7"/>
        <v>37284.927000000003</v>
      </c>
    </row>
    <row r="241" spans="1:12" x14ac:dyDescent="0.25">
      <c r="A241">
        <v>222</v>
      </c>
      <c r="B241" s="32">
        <v>6605000</v>
      </c>
      <c r="C241" s="31">
        <v>4937561</v>
      </c>
      <c r="D241" s="32" t="s">
        <v>207</v>
      </c>
      <c r="E241" s="67">
        <v>173238.88</v>
      </c>
      <c r="F241" s="67">
        <v>42276.08</v>
      </c>
      <c r="G241" s="67">
        <v>6285.81</v>
      </c>
      <c r="H241" s="4">
        <v>4429.43</v>
      </c>
      <c r="I241" s="48"/>
      <c r="J241" s="29">
        <f t="shared" si="6"/>
        <v>226230.2</v>
      </c>
      <c r="K241" s="29">
        <f t="shared" si="7"/>
        <v>33934.53</v>
      </c>
    </row>
    <row r="242" spans="1:12" x14ac:dyDescent="0.25">
      <c r="A242">
        <v>223</v>
      </c>
      <c r="B242" s="32">
        <v>6606000</v>
      </c>
      <c r="C242" s="31">
        <v>788967636</v>
      </c>
      <c r="D242" s="32" t="s">
        <v>208</v>
      </c>
      <c r="E242" s="67">
        <v>167395.82</v>
      </c>
      <c r="F242" s="67">
        <v>39149.08</v>
      </c>
      <c r="G242" s="67">
        <v>4929.9399999999996</v>
      </c>
      <c r="H242" s="4">
        <v>4101.8</v>
      </c>
      <c r="I242" s="48"/>
      <c r="J242" s="29">
        <f t="shared" si="6"/>
        <v>215576.64</v>
      </c>
      <c r="K242" s="29">
        <f t="shared" si="7"/>
        <v>32336.495999999999</v>
      </c>
    </row>
    <row r="243" spans="1:12" x14ac:dyDescent="0.25">
      <c r="A243">
        <v>224</v>
      </c>
      <c r="B243" s="38">
        <v>6640700</v>
      </c>
      <c r="C243" s="38" t="s">
        <v>262</v>
      </c>
      <c r="D243" s="32" t="s">
        <v>209</v>
      </c>
      <c r="E243" s="67">
        <v>67771.199999999997</v>
      </c>
      <c r="F243" s="67">
        <v>14279.07</v>
      </c>
      <c r="G243" s="68">
        <v>0</v>
      </c>
      <c r="H243" s="4">
        <v>0</v>
      </c>
      <c r="I243" s="48"/>
      <c r="J243" s="29">
        <f t="shared" si="6"/>
        <v>82050.26999999999</v>
      </c>
      <c r="K243" s="29">
        <f t="shared" si="7"/>
        <v>12307.540499999997</v>
      </c>
    </row>
    <row r="244" spans="1:12" x14ac:dyDescent="0.25">
      <c r="A244">
        <v>225</v>
      </c>
      <c r="B244" s="74">
        <v>6701000</v>
      </c>
      <c r="C244" s="73">
        <v>4937629</v>
      </c>
      <c r="D244" s="74" t="s">
        <v>210</v>
      </c>
      <c r="E244" s="75">
        <v>0</v>
      </c>
      <c r="F244" s="75">
        <v>0</v>
      </c>
      <c r="G244" s="75">
        <v>0</v>
      </c>
      <c r="H244" s="75">
        <v>0</v>
      </c>
      <c r="I244" s="78">
        <v>243.65</v>
      </c>
      <c r="J244" s="76">
        <f t="shared" si="6"/>
        <v>0</v>
      </c>
      <c r="K244" s="76">
        <f t="shared" si="7"/>
        <v>243.65</v>
      </c>
      <c r="L244" t="s">
        <v>302</v>
      </c>
    </row>
    <row r="245" spans="1:12" x14ac:dyDescent="0.25">
      <c r="A245">
        <v>226</v>
      </c>
      <c r="B245" s="32">
        <v>6703000</v>
      </c>
      <c r="C245" s="31">
        <v>4937728</v>
      </c>
      <c r="D245" s="32" t="s">
        <v>211</v>
      </c>
      <c r="E245" s="67">
        <v>168641.25</v>
      </c>
      <c r="F245" s="67">
        <v>45312.17</v>
      </c>
      <c r="G245" s="67">
        <v>4773.54</v>
      </c>
      <c r="H245" s="4">
        <v>4747.53</v>
      </c>
      <c r="I245" s="48"/>
      <c r="J245" s="29">
        <f t="shared" si="6"/>
        <v>223474.49</v>
      </c>
      <c r="K245" s="29">
        <f t="shared" si="7"/>
        <v>33521.173499999997</v>
      </c>
    </row>
    <row r="246" spans="1:12" x14ac:dyDescent="0.25">
      <c r="A246">
        <v>227</v>
      </c>
      <c r="B246" s="32">
        <v>6802000</v>
      </c>
      <c r="C246" s="31">
        <v>71251243</v>
      </c>
      <c r="D246" s="32" t="s">
        <v>212</v>
      </c>
      <c r="E246" s="67">
        <v>293168.90999999997</v>
      </c>
      <c r="F246" s="67">
        <v>64170.75</v>
      </c>
      <c r="G246" s="67">
        <v>35819.230000000003</v>
      </c>
      <c r="H246" s="4">
        <v>6723.41</v>
      </c>
      <c r="I246" s="48"/>
      <c r="J246" s="29">
        <f t="shared" si="6"/>
        <v>399882.29999999993</v>
      </c>
      <c r="K246" s="29">
        <f t="shared" si="7"/>
        <v>59982.344999999987</v>
      </c>
    </row>
    <row r="247" spans="1:12" x14ac:dyDescent="0.25">
      <c r="A247">
        <v>228</v>
      </c>
      <c r="B247" s="32">
        <v>6804000</v>
      </c>
      <c r="C247" s="31">
        <v>4937769</v>
      </c>
      <c r="D247" s="32" t="s">
        <v>213</v>
      </c>
      <c r="E247" s="67">
        <v>393638.34</v>
      </c>
      <c r="F247" s="67">
        <v>95246.54</v>
      </c>
      <c r="G247" s="67">
        <v>20164.73</v>
      </c>
      <c r="H247" s="4">
        <v>9979.2900000000009</v>
      </c>
      <c r="I247" s="48"/>
      <c r="J247" s="29">
        <f t="shared" si="6"/>
        <v>519028.89999999997</v>
      </c>
      <c r="K247" s="29">
        <f t="shared" si="7"/>
        <v>77854.334999999992</v>
      </c>
    </row>
    <row r="248" spans="1:12" x14ac:dyDescent="0.25">
      <c r="A248">
        <v>229</v>
      </c>
      <c r="B248" s="32">
        <v>6901000</v>
      </c>
      <c r="C248" s="31">
        <v>4937850</v>
      </c>
      <c r="D248" s="32" t="s">
        <v>214</v>
      </c>
      <c r="E248" s="67">
        <v>385184.25</v>
      </c>
      <c r="F248" s="67">
        <v>84592.85</v>
      </c>
      <c r="G248" s="67">
        <v>35478.35</v>
      </c>
      <c r="H248" s="4">
        <v>8863.11</v>
      </c>
      <c r="I248" s="48"/>
      <c r="J248" s="29">
        <f t="shared" si="6"/>
        <v>514118.55999999994</v>
      </c>
      <c r="K248" s="29">
        <f t="shared" si="7"/>
        <v>77117.783999999985</v>
      </c>
    </row>
    <row r="249" spans="1:12" x14ac:dyDescent="0.25">
      <c r="A249">
        <v>230</v>
      </c>
      <c r="B249" s="32">
        <v>7001000</v>
      </c>
      <c r="C249" s="31">
        <v>20594057</v>
      </c>
      <c r="D249" s="32" t="s">
        <v>215</v>
      </c>
      <c r="E249" s="67">
        <v>1030312.25</v>
      </c>
      <c r="F249" s="67">
        <v>241116.32</v>
      </c>
      <c r="G249" s="67">
        <v>48324.19</v>
      </c>
      <c r="H249" s="4">
        <v>25262.63</v>
      </c>
      <c r="I249" s="48"/>
      <c r="J249" s="29">
        <f t="shared" si="6"/>
        <v>1345015.39</v>
      </c>
      <c r="K249" s="29">
        <f t="shared" si="7"/>
        <v>201752.30849999998</v>
      </c>
    </row>
    <row r="250" spans="1:12" x14ac:dyDescent="0.25">
      <c r="A250">
        <v>231</v>
      </c>
      <c r="B250" s="32">
        <v>7003000</v>
      </c>
      <c r="C250" s="31">
        <v>20601894</v>
      </c>
      <c r="D250" s="32" t="s">
        <v>216</v>
      </c>
      <c r="E250" s="67">
        <v>156856.5</v>
      </c>
      <c r="F250" s="67">
        <v>36156.199999999997</v>
      </c>
      <c r="G250" s="67">
        <v>9309.1200000000008</v>
      </c>
      <c r="H250" s="4">
        <v>3788.22</v>
      </c>
      <c r="I250" s="48"/>
      <c r="J250" s="29">
        <f t="shared" si="6"/>
        <v>206110.04</v>
      </c>
      <c r="K250" s="29">
        <f t="shared" si="7"/>
        <v>30916.506000000001</v>
      </c>
      <c r="L250" t="s">
        <v>304</v>
      </c>
    </row>
    <row r="251" spans="1:12" x14ac:dyDescent="0.25">
      <c r="A251">
        <v>232</v>
      </c>
      <c r="B251" s="32">
        <v>7007000</v>
      </c>
      <c r="C251" s="31">
        <v>4938007</v>
      </c>
      <c r="D251" s="32" t="s">
        <v>217</v>
      </c>
      <c r="E251" s="67">
        <v>150155.01999999999</v>
      </c>
      <c r="F251" s="67">
        <v>40197.550000000003</v>
      </c>
      <c r="G251" s="67">
        <v>7863.65</v>
      </c>
      <c r="H251" s="4">
        <v>4211.66</v>
      </c>
      <c r="I251" s="48"/>
      <c r="J251" s="29">
        <f t="shared" si="6"/>
        <v>202427.88</v>
      </c>
      <c r="K251" s="29">
        <f t="shared" si="7"/>
        <v>30364.182000000001</v>
      </c>
    </row>
    <row r="252" spans="1:12" x14ac:dyDescent="0.25">
      <c r="A252">
        <v>233</v>
      </c>
      <c r="B252" s="32">
        <v>7008000</v>
      </c>
      <c r="C252" s="31">
        <v>100643626</v>
      </c>
      <c r="D252" s="32" t="s">
        <v>218</v>
      </c>
      <c r="E252" s="67">
        <v>284225.46000000002</v>
      </c>
      <c r="F252" s="67">
        <v>56824.15</v>
      </c>
      <c r="G252" s="67">
        <v>15856.82</v>
      </c>
      <c r="H252" s="4">
        <v>5953.68</v>
      </c>
      <c r="I252" s="48"/>
      <c r="J252" s="29">
        <f t="shared" si="6"/>
        <v>362860.11000000004</v>
      </c>
      <c r="K252" s="29">
        <f t="shared" si="7"/>
        <v>54429.016500000005</v>
      </c>
    </row>
    <row r="253" spans="1:12" x14ac:dyDescent="0.25">
      <c r="A253">
        <v>234</v>
      </c>
      <c r="B253" s="32">
        <v>7009000</v>
      </c>
      <c r="C253" s="31">
        <v>800166469</v>
      </c>
      <c r="D253" s="32" t="s">
        <v>219</v>
      </c>
      <c r="E253" s="67">
        <v>103958.41</v>
      </c>
      <c r="F253" s="67">
        <v>17912.79</v>
      </c>
      <c r="G253" s="67">
        <v>10369.91</v>
      </c>
      <c r="H253" s="4">
        <v>1876.78</v>
      </c>
      <c r="I253" s="48"/>
      <c r="J253" s="29">
        <f t="shared" si="6"/>
        <v>134117.89000000001</v>
      </c>
      <c r="K253" s="29">
        <f t="shared" si="7"/>
        <v>20117.683500000003</v>
      </c>
    </row>
    <row r="254" spans="1:12" x14ac:dyDescent="0.25">
      <c r="A254">
        <v>235</v>
      </c>
      <c r="B254" s="32">
        <v>7102000</v>
      </c>
      <c r="C254" s="31">
        <v>4938056</v>
      </c>
      <c r="D254" s="32" t="s">
        <v>220</v>
      </c>
      <c r="E254" s="67">
        <v>299969.96999999997</v>
      </c>
      <c r="F254" s="67">
        <v>69553.259999999995</v>
      </c>
      <c r="G254" s="67">
        <v>19577.189999999999</v>
      </c>
      <c r="H254" s="4">
        <v>7287.36</v>
      </c>
      <c r="I254" s="48"/>
      <c r="J254" s="29">
        <f t="shared" si="6"/>
        <v>396387.77999999997</v>
      </c>
      <c r="K254" s="29">
        <f t="shared" si="7"/>
        <v>59458.166999999994</v>
      </c>
    </row>
    <row r="255" spans="1:12" x14ac:dyDescent="0.25">
      <c r="A255">
        <v>236</v>
      </c>
      <c r="B255" s="32">
        <v>7104000</v>
      </c>
      <c r="C255" s="31">
        <v>119612815</v>
      </c>
      <c r="D255" s="32" t="s">
        <v>221</v>
      </c>
      <c r="E255" s="67">
        <v>100232.73</v>
      </c>
      <c r="F255" s="67">
        <v>19299.14</v>
      </c>
      <c r="G255" s="67">
        <v>7027.39</v>
      </c>
      <c r="H255" s="4">
        <v>2022.03</v>
      </c>
      <c r="I255" s="48"/>
      <c r="J255" s="29">
        <f t="shared" si="6"/>
        <v>128581.29</v>
      </c>
      <c r="K255" s="29">
        <f t="shared" si="7"/>
        <v>19287.193499999998</v>
      </c>
    </row>
    <row r="256" spans="1:12" x14ac:dyDescent="0.25">
      <c r="A256">
        <v>237</v>
      </c>
      <c r="B256" s="74">
        <v>7105000</v>
      </c>
      <c r="C256" s="73">
        <v>100689256</v>
      </c>
      <c r="D256" s="74" t="s">
        <v>252</v>
      </c>
      <c r="E256" s="75">
        <v>0</v>
      </c>
      <c r="F256" s="75">
        <v>0</v>
      </c>
      <c r="G256" s="75">
        <v>0</v>
      </c>
      <c r="H256" s="75">
        <v>0</v>
      </c>
      <c r="I256" s="78">
        <v>29.67</v>
      </c>
      <c r="J256" s="76">
        <f t="shared" si="6"/>
        <v>0</v>
      </c>
      <c r="K256" s="76">
        <f t="shared" si="7"/>
        <v>29.67</v>
      </c>
      <c r="L256" t="s">
        <v>302</v>
      </c>
    </row>
    <row r="257" spans="1:12" x14ac:dyDescent="0.25">
      <c r="A257">
        <v>238</v>
      </c>
      <c r="B257" s="32">
        <v>7201000</v>
      </c>
      <c r="C257" s="31">
        <v>30425649</v>
      </c>
      <c r="D257" s="32" t="s">
        <v>222</v>
      </c>
      <c r="E257" s="67">
        <v>237441.51</v>
      </c>
      <c r="F257" s="67">
        <v>64924.02</v>
      </c>
      <c r="G257" s="67">
        <v>9531.0400000000009</v>
      </c>
      <c r="H257" s="4">
        <v>6802.36</v>
      </c>
      <c r="I257" s="48"/>
      <c r="J257" s="29">
        <f t="shared" si="6"/>
        <v>318698.93</v>
      </c>
      <c r="K257" s="29">
        <f t="shared" si="7"/>
        <v>47804.839499999995</v>
      </c>
    </row>
    <row r="258" spans="1:12" x14ac:dyDescent="0.25">
      <c r="A258">
        <v>239</v>
      </c>
      <c r="B258" s="52">
        <v>7202000</v>
      </c>
      <c r="C258" s="51">
        <v>4938288</v>
      </c>
      <c r="D258" s="52" t="s">
        <v>223</v>
      </c>
      <c r="E258" s="53">
        <v>446826.33</v>
      </c>
      <c r="F258" s="53">
        <v>125935.74</v>
      </c>
      <c r="G258" s="53">
        <v>11355.29</v>
      </c>
      <c r="H258" s="53">
        <v>13194.84</v>
      </c>
      <c r="I258" s="69"/>
      <c r="J258" s="54">
        <f t="shared" si="6"/>
        <v>597312.20000000007</v>
      </c>
      <c r="K258" s="54">
        <f t="shared" si="7"/>
        <v>89596.83</v>
      </c>
      <c r="L258" t="s">
        <v>303</v>
      </c>
    </row>
    <row r="259" spans="1:12" x14ac:dyDescent="0.25">
      <c r="A259">
        <v>240</v>
      </c>
      <c r="B259" s="52">
        <v>7203000</v>
      </c>
      <c r="C259" s="51">
        <v>82585720</v>
      </c>
      <c r="D259" s="52" t="s">
        <v>224</v>
      </c>
      <c r="E259" s="53">
        <v>2107072.33</v>
      </c>
      <c r="F259" s="53">
        <v>539060.05000000005</v>
      </c>
      <c r="G259" s="53">
        <v>74140.649999999994</v>
      </c>
      <c r="H259" s="53">
        <v>56479.6</v>
      </c>
      <c r="I259" s="69">
        <f>10716.11</f>
        <v>10716.11</v>
      </c>
      <c r="J259" s="54">
        <f t="shared" si="6"/>
        <v>2776752.63</v>
      </c>
      <c r="K259" s="54">
        <f t="shared" si="7"/>
        <v>427229.00449999998</v>
      </c>
    </row>
    <row r="260" spans="1:12" x14ac:dyDescent="0.25">
      <c r="A260">
        <v>241</v>
      </c>
      <c r="B260" s="32">
        <v>7204000</v>
      </c>
      <c r="C260" s="31">
        <v>4938304</v>
      </c>
      <c r="D260" s="32" t="s">
        <v>225</v>
      </c>
      <c r="E260" s="67">
        <v>188313.79</v>
      </c>
      <c r="F260" s="67">
        <v>39514.6</v>
      </c>
      <c r="G260" s="67">
        <v>6099.59</v>
      </c>
      <c r="H260" s="4">
        <v>4140.1000000000004</v>
      </c>
      <c r="I260" s="48"/>
      <c r="J260" s="29">
        <f t="shared" si="6"/>
        <v>238068.08000000002</v>
      </c>
      <c r="K260" s="29">
        <f t="shared" si="7"/>
        <v>35710.212</v>
      </c>
    </row>
    <row r="261" spans="1:12" x14ac:dyDescent="0.25">
      <c r="A261">
        <v>242</v>
      </c>
      <c r="B261" s="32">
        <v>7205000</v>
      </c>
      <c r="C261" s="31">
        <v>100003326</v>
      </c>
      <c r="D261" s="32" t="s">
        <v>226</v>
      </c>
      <c r="E261" s="67">
        <v>221237.51</v>
      </c>
      <c r="F261" s="67">
        <v>52440.94</v>
      </c>
      <c r="G261" s="67">
        <v>12125.26</v>
      </c>
      <c r="H261" s="4">
        <v>5494.45</v>
      </c>
      <c r="I261" s="48"/>
      <c r="J261" s="29">
        <f t="shared" si="6"/>
        <v>291298.16000000003</v>
      </c>
      <c r="K261" s="29">
        <f t="shared" si="7"/>
        <v>43694.724000000002</v>
      </c>
    </row>
    <row r="262" spans="1:12" x14ac:dyDescent="0.25">
      <c r="A262">
        <v>243</v>
      </c>
      <c r="B262" s="32">
        <v>7206000</v>
      </c>
      <c r="C262" s="31">
        <v>10310795</v>
      </c>
      <c r="D262" s="32" t="s">
        <v>227</v>
      </c>
      <c r="E262" s="67">
        <v>359144.1</v>
      </c>
      <c r="F262" s="67">
        <v>101109.67</v>
      </c>
      <c r="G262" s="67">
        <v>10253.18</v>
      </c>
      <c r="H262" s="4">
        <v>10593.7</v>
      </c>
      <c r="I262" s="48"/>
      <c r="J262" s="29">
        <f t="shared" si="6"/>
        <v>481100.64999999997</v>
      </c>
      <c r="K262" s="29">
        <f t="shared" si="7"/>
        <v>72165.097499999989</v>
      </c>
    </row>
    <row r="263" spans="1:12" x14ac:dyDescent="0.25">
      <c r="A263">
        <v>244</v>
      </c>
      <c r="B263" s="32">
        <v>7207000</v>
      </c>
      <c r="C263" s="31">
        <v>183873413</v>
      </c>
      <c r="D263" s="32" t="s">
        <v>228</v>
      </c>
      <c r="E263" s="67">
        <v>4182145.31</v>
      </c>
      <c r="F263" s="67">
        <v>1173268.29</v>
      </c>
      <c r="G263" s="67">
        <v>130034.48</v>
      </c>
      <c r="H263" s="4">
        <v>122928.21</v>
      </c>
      <c r="I263" s="48"/>
      <c r="J263" s="29">
        <f t="shared" si="6"/>
        <v>5608376.29</v>
      </c>
      <c r="K263" s="29">
        <f t="shared" si="7"/>
        <v>841256.44349999994</v>
      </c>
    </row>
    <row r="264" spans="1:12" x14ac:dyDescent="0.25">
      <c r="A264">
        <v>245</v>
      </c>
      <c r="B264" s="32">
        <v>7208000</v>
      </c>
      <c r="C264" s="31">
        <v>100004258</v>
      </c>
      <c r="D264" s="32" t="s">
        <v>229</v>
      </c>
      <c r="E264" s="67">
        <v>195004.66</v>
      </c>
      <c r="F264" s="67">
        <v>46231.75</v>
      </c>
      <c r="G264" s="67">
        <v>5407.56</v>
      </c>
      <c r="H264" s="4">
        <v>4843.8900000000003</v>
      </c>
      <c r="I264" s="48"/>
      <c r="J264" s="29">
        <f t="shared" si="6"/>
        <v>251487.86000000002</v>
      </c>
      <c r="K264" s="29">
        <f t="shared" si="7"/>
        <v>37723.179000000004</v>
      </c>
    </row>
    <row r="265" spans="1:12" x14ac:dyDescent="0.25">
      <c r="A265">
        <v>246</v>
      </c>
      <c r="B265" s="47">
        <v>7240700</v>
      </c>
      <c r="C265" s="38">
        <v>168488547</v>
      </c>
      <c r="D265" s="32" t="s">
        <v>272</v>
      </c>
      <c r="E265" s="67">
        <v>190892.38</v>
      </c>
      <c r="F265" s="67">
        <v>61786.14</v>
      </c>
      <c r="G265" s="68">
        <v>0</v>
      </c>
      <c r="H265" s="4">
        <v>0</v>
      </c>
      <c r="I265" s="48"/>
      <c r="J265" s="29">
        <f t="shared" si="6"/>
        <v>252678.52000000002</v>
      </c>
      <c r="K265" s="29">
        <f t="shared" si="7"/>
        <v>37901.777999999998</v>
      </c>
    </row>
    <row r="266" spans="1:12" x14ac:dyDescent="0.25">
      <c r="A266">
        <v>247</v>
      </c>
      <c r="B266" s="47">
        <v>7242700</v>
      </c>
      <c r="C266" s="46">
        <v>118109695</v>
      </c>
      <c r="D266" s="32" t="s">
        <v>282</v>
      </c>
      <c r="E266" s="67">
        <v>9546.23</v>
      </c>
      <c r="F266" s="67">
        <v>2723.2</v>
      </c>
      <c r="G266" s="68">
        <v>0</v>
      </c>
      <c r="H266" s="4">
        <v>0</v>
      </c>
      <c r="I266" s="48"/>
      <c r="J266" s="29">
        <f t="shared" si="6"/>
        <v>12269.43</v>
      </c>
      <c r="K266" s="29">
        <f t="shared" si="7"/>
        <v>1840.4145000000001</v>
      </c>
    </row>
    <row r="267" spans="1:12" x14ac:dyDescent="0.25">
      <c r="A267">
        <v>248</v>
      </c>
      <c r="B267" s="32">
        <v>7301000</v>
      </c>
      <c r="C267" s="31">
        <v>77390474</v>
      </c>
      <c r="D267" s="32" t="s">
        <v>230</v>
      </c>
      <c r="E267" s="67">
        <v>302283.40000000002</v>
      </c>
      <c r="F267" s="67">
        <v>63307.38</v>
      </c>
      <c r="G267" s="67">
        <v>13430.01</v>
      </c>
      <c r="H267" s="4">
        <v>6632.95</v>
      </c>
      <c r="I267" s="48"/>
      <c r="J267" s="29">
        <f t="shared" si="6"/>
        <v>385653.74000000005</v>
      </c>
      <c r="K267" s="29">
        <f t="shared" si="7"/>
        <v>57848.061000000009</v>
      </c>
    </row>
    <row r="268" spans="1:12" x14ac:dyDescent="0.25">
      <c r="A268">
        <v>249</v>
      </c>
      <c r="B268" s="32">
        <v>7302000</v>
      </c>
      <c r="C268" s="31">
        <v>867638009</v>
      </c>
      <c r="D268" s="32" t="s">
        <v>231</v>
      </c>
      <c r="E268" s="67">
        <v>671043.46</v>
      </c>
      <c r="F268" s="67">
        <v>175740.7</v>
      </c>
      <c r="G268" s="67">
        <v>27646.97</v>
      </c>
      <c r="H268" s="4">
        <v>18413.009999999998</v>
      </c>
      <c r="I268" s="48"/>
      <c r="J268" s="29">
        <f t="shared" si="6"/>
        <v>892844.1399999999</v>
      </c>
      <c r="K268" s="29">
        <f t="shared" si="7"/>
        <v>133926.62099999998</v>
      </c>
    </row>
    <row r="269" spans="1:12" ht="16.149999999999999" customHeight="1" x14ac:dyDescent="0.25">
      <c r="A269">
        <v>250</v>
      </c>
      <c r="B269" s="32">
        <v>7303000</v>
      </c>
      <c r="C269" s="31">
        <v>4938593</v>
      </c>
      <c r="D269" s="32" t="s">
        <v>232</v>
      </c>
      <c r="E269" s="67">
        <v>113623.66</v>
      </c>
      <c r="F269" s="67">
        <v>24004.11</v>
      </c>
      <c r="G269" s="67">
        <v>7344.67</v>
      </c>
      <c r="H269" s="4">
        <v>2515</v>
      </c>
      <c r="I269" s="48"/>
      <c r="J269" s="29">
        <f t="shared" si="6"/>
        <v>147487.44000000003</v>
      </c>
      <c r="K269" s="29">
        <f t="shared" si="7"/>
        <v>22123.116000000005</v>
      </c>
    </row>
    <row r="270" spans="1:12" x14ac:dyDescent="0.25">
      <c r="A270">
        <v>251</v>
      </c>
      <c r="B270" s="32">
        <v>7304000</v>
      </c>
      <c r="C270" s="31">
        <v>620873224</v>
      </c>
      <c r="D270" s="32" t="s">
        <v>233</v>
      </c>
      <c r="E270" s="67">
        <v>161817.71</v>
      </c>
      <c r="F270" s="67">
        <v>42982.36</v>
      </c>
      <c r="G270" s="67">
        <v>10341.43</v>
      </c>
      <c r="H270" s="4">
        <v>4503.43</v>
      </c>
      <c r="I270" s="48"/>
      <c r="J270" s="29">
        <f t="shared" si="6"/>
        <v>219644.93</v>
      </c>
      <c r="K270" s="29">
        <f t="shared" si="7"/>
        <v>32946.739499999996</v>
      </c>
    </row>
    <row r="271" spans="1:12" x14ac:dyDescent="0.25">
      <c r="A271">
        <v>252</v>
      </c>
      <c r="B271" s="32">
        <v>7307000</v>
      </c>
      <c r="C271" s="31">
        <v>932883804</v>
      </c>
      <c r="D271" s="32" t="s">
        <v>234</v>
      </c>
      <c r="E271" s="67">
        <v>308896.48</v>
      </c>
      <c r="F271" s="67">
        <v>67336.460000000006</v>
      </c>
      <c r="G271" s="67">
        <v>45765.69</v>
      </c>
      <c r="H271" s="4">
        <v>7055.07</v>
      </c>
      <c r="I271" s="48"/>
      <c r="J271" s="29">
        <f t="shared" si="6"/>
        <v>429053.7</v>
      </c>
      <c r="K271" s="29">
        <f t="shared" si="7"/>
        <v>64358.055</v>
      </c>
    </row>
    <row r="272" spans="1:12" x14ac:dyDescent="0.25">
      <c r="A272">
        <v>253</v>
      </c>
      <c r="B272" s="32">
        <v>7309000</v>
      </c>
      <c r="C272" s="31">
        <v>100003748</v>
      </c>
      <c r="D272" s="32" t="s">
        <v>235</v>
      </c>
      <c r="E272" s="67">
        <v>183791.03</v>
      </c>
      <c r="F272" s="67">
        <v>42819.49</v>
      </c>
      <c r="G272" s="67">
        <v>25217.45</v>
      </c>
      <c r="H272" s="4">
        <v>4486.3599999999997</v>
      </c>
      <c r="I272" s="48"/>
      <c r="J272" s="29">
        <f t="shared" si="6"/>
        <v>256314.33</v>
      </c>
      <c r="K272" s="29">
        <f t="shared" si="7"/>
        <v>38447.1495</v>
      </c>
    </row>
    <row r="273" spans="1:11" x14ac:dyDescent="0.25">
      <c r="A273">
        <v>254</v>
      </c>
      <c r="B273" s="32">
        <v>7310000</v>
      </c>
      <c r="C273" s="31">
        <v>4938957</v>
      </c>
      <c r="D273" s="32" t="s">
        <v>236</v>
      </c>
      <c r="E273" s="67">
        <v>177314.46</v>
      </c>
      <c r="F273" s="67">
        <v>39057.06</v>
      </c>
      <c r="G273" s="67">
        <v>6641.74</v>
      </c>
      <c r="H273" s="4">
        <v>4092.16</v>
      </c>
      <c r="I273" s="48"/>
      <c r="J273" s="29">
        <f t="shared" si="6"/>
        <v>227105.41999999998</v>
      </c>
      <c r="K273" s="29">
        <f t="shared" si="7"/>
        <v>34065.812999999995</v>
      </c>
    </row>
    <row r="274" spans="1:11" x14ac:dyDescent="0.25">
      <c r="A274">
        <v>255</v>
      </c>
      <c r="B274" s="32">
        <v>7311000</v>
      </c>
      <c r="C274" s="31">
        <v>38875522</v>
      </c>
      <c r="D274" s="32" t="s">
        <v>283</v>
      </c>
      <c r="E274" s="67">
        <v>926067.36</v>
      </c>
      <c r="F274" s="67">
        <v>252205.6</v>
      </c>
      <c r="G274" s="67">
        <v>25023.040000000001</v>
      </c>
      <c r="H274" s="4">
        <v>26424.6</v>
      </c>
      <c r="I274" s="48"/>
      <c r="J274" s="29">
        <f t="shared" si="6"/>
        <v>1229720.6000000001</v>
      </c>
      <c r="K274" s="29">
        <f t="shared" si="7"/>
        <v>184458.09</v>
      </c>
    </row>
    <row r="275" spans="1:11" x14ac:dyDescent="0.25">
      <c r="A275">
        <v>256</v>
      </c>
      <c r="B275" s="32">
        <v>7401000</v>
      </c>
      <c r="C275" s="31">
        <v>4939013</v>
      </c>
      <c r="D275" s="32" t="s">
        <v>237</v>
      </c>
      <c r="E275" s="67">
        <v>150457.28</v>
      </c>
      <c r="F275" s="67">
        <v>20848.91</v>
      </c>
      <c r="G275" s="67">
        <v>16292.89</v>
      </c>
      <c r="H275" s="4">
        <v>2184.4</v>
      </c>
      <c r="I275" s="48"/>
      <c r="J275" s="29">
        <f t="shared" si="6"/>
        <v>189783.48</v>
      </c>
      <c r="K275" s="29">
        <f t="shared" si="7"/>
        <v>28467.522000000001</v>
      </c>
    </row>
    <row r="276" spans="1:11" x14ac:dyDescent="0.25">
      <c r="A276">
        <v>257</v>
      </c>
      <c r="B276" s="32">
        <v>7403000</v>
      </c>
      <c r="C276" s="31">
        <v>622354074</v>
      </c>
      <c r="D276" s="32" t="s">
        <v>238</v>
      </c>
      <c r="E276" s="67">
        <v>135935.96</v>
      </c>
      <c r="F276" s="67">
        <v>29320.82</v>
      </c>
      <c r="G276" s="67">
        <v>10566.2</v>
      </c>
      <c r="H276" s="4">
        <v>3072.06</v>
      </c>
      <c r="I276" s="48"/>
      <c r="J276" s="29">
        <f t="shared" si="6"/>
        <v>178895.04</v>
      </c>
      <c r="K276" s="29">
        <f t="shared" si="7"/>
        <v>26834.256000000001</v>
      </c>
    </row>
    <row r="277" spans="1:11" x14ac:dyDescent="0.25">
      <c r="A277">
        <v>258</v>
      </c>
      <c r="B277" s="32">
        <v>7503000</v>
      </c>
      <c r="C277" s="31">
        <v>100002641</v>
      </c>
      <c r="D277" s="32" t="s">
        <v>239</v>
      </c>
      <c r="E277" s="67">
        <v>161874.6</v>
      </c>
      <c r="F277" s="67">
        <v>39602.81</v>
      </c>
      <c r="G277" s="67">
        <v>3815.55</v>
      </c>
      <c r="H277" s="4">
        <v>4149.3500000000004</v>
      </c>
      <c r="I277" s="48"/>
      <c r="J277" s="29">
        <f t="shared" si="6"/>
        <v>209442.31</v>
      </c>
      <c r="K277" s="29">
        <f t="shared" si="7"/>
        <v>31416.3465</v>
      </c>
    </row>
    <row r="278" spans="1:11" x14ac:dyDescent="0.25">
      <c r="A278">
        <v>259</v>
      </c>
      <c r="B278" s="32">
        <v>7504000</v>
      </c>
      <c r="C278" s="31">
        <v>4939088</v>
      </c>
      <c r="D278" s="32" t="s">
        <v>240</v>
      </c>
      <c r="E278" s="67">
        <v>461133.75</v>
      </c>
      <c r="F278" s="67">
        <v>117124.89</v>
      </c>
      <c r="G278" s="67">
        <v>16143.12</v>
      </c>
      <c r="H278" s="4">
        <v>12271.66</v>
      </c>
      <c r="I278" s="48"/>
      <c r="J278" s="29">
        <f t="shared" si="6"/>
        <v>606673.42000000004</v>
      </c>
      <c r="K278" s="29">
        <f t="shared" ref="K278:K280" si="8">(J278*15%)+I278</f>
        <v>91001.013000000006</v>
      </c>
    </row>
    <row r="279" spans="1:11" x14ac:dyDescent="0.25">
      <c r="A279">
        <v>260</v>
      </c>
      <c r="B279" s="32">
        <v>7509000</v>
      </c>
      <c r="C279" s="31">
        <v>172820461</v>
      </c>
      <c r="D279" s="32" t="s">
        <v>241</v>
      </c>
      <c r="E279" s="67">
        <v>80282.19</v>
      </c>
      <c r="F279" s="67">
        <v>18789.71</v>
      </c>
      <c r="G279" s="67">
        <v>2183.0500000000002</v>
      </c>
      <c r="H279" s="4">
        <v>1968.67</v>
      </c>
      <c r="I279" s="48"/>
      <c r="J279" s="29">
        <f t="shared" si="6"/>
        <v>103223.62</v>
      </c>
      <c r="K279" s="29">
        <f t="shared" si="8"/>
        <v>15483.542999999998</v>
      </c>
    </row>
    <row r="280" spans="1:11" x14ac:dyDescent="0.25">
      <c r="A280">
        <v>261</v>
      </c>
      <c r="B280" s="32">
        <v>7510000</v>
      </c>
      <c r="C280" s="31">
        <v>193210150</v>
      </c>
      <c r="D280" s="32" t="s">
        <v>242</v>
      </c>
      <c r="E280" s="67">
        <v>232502.75</v>
      </c>
      <c r="F280" s="67">
        <v>44235.31</v>
      </c>
      <c r="G280" s="67">
        <v>8707.91</v>
      </c>
      <c r="H280" s="4">
        <v>4634.6899999999996</v>
      </c>
      <c r="I280" s="48"/>
      <c r="J280" s="29">
        <f t="shared" si="6"/>
        <v>290080.65999999997</v>
      </c>
      <c r="K280" s="29">
        <f t="shared" si="8"/>
        <v>43512.098999999995</v>
      </c>
    </row>
    <row r="281" spans="1:11" x14ac:dyDescent="0.25">
      <c r="E281" s="42">
        <f>SUM(E20:E280)</f>
        <v>106063383.53999993</v>
      </c>
      <c r="F281" s="42">
        <f>SUM(F20:F280)</f>
        <v>25950967.79999999</v>
      </c>
      <c r="G281" s="42">
        <f>SUM(G20:G280)</f>
        <v>5410145.7200000035</v>
      </c>
      <c r="H281" s="42">
        <f>SUM(H20:H280)</f>
        <v>2669417.44</v>
      </c>
      <c r="I281" s="42">
        <f>SUM(I20:I280)</f>
        <v>1391086.85</v>
      </c>
      <c r="J281" s="49">
        <f>SUM(E281:G281)</f>
        <v>137424497.05999991</v>
      </c>
      <c r="K281" s="42">
        <f>SUM(K20:K280)</f>
        <v>22405174.025000025</v>
      </c>
    </row>
  </sheetData>
  <mergeCells count="5">
    <mergeCell ref="B1:K4"/>
    <mergeCell ref="B5:K5"/>
    <mergeCell ref="B6:K6"/>
    <mergeCell ref="B7:K7"/>
    <mergeCell ref="B8:K8"/>
  </mergeCells>
  <pageMargins left="0.2" right="0.2" top="0.75" bottom="0.75" header="0.3" footer="0.3"/>
  <pageSetup scale="73" fitToHeight="0" orientation="landscape" horizontalDpi="4294967295" verticalDpi="4294967295" r:id="rId1"/>
  <headerFooter>
    <oddFooter>&amp;C&amp;P&amp;R&amp;D</oddFooter>
  </headerFooter>
  <ignoredErrors>
    <ignoredError sqref="J281" formula="1"/>
    <ignoredError sqref="C135 C217:C220 C221:C222 C243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2425CEISmax prelim</vt:lpstr>
      <vt:lpstr>Sheet1</vt:lpstr>
      <vt:lpstr>2324CEISmax prelim</vt:lpstr>
      <vt:lpstr>2223CEISmax Final</vt:lpstr>
      <vt:lpstr>2223CEISmax Final for website</vt:lpstr>
      <vt:lpstr>2223CEISmax Final W-CO</vt:lpstr>
      <vt:lpstr>'2223CEISmax Final'!Print_Area</vt:lpstr>
      <vt:lpstr>'2223CEISmax Final for website'!Print_Area</vt:lpstr>
      <vt:lpstr>'2223CEISmax Final W-CO'!Print_Area</vt:lpstr>
      <vt:lpstr>'2324CEISmax prelim'!Print_Area</vt:lpstr>
      <vt:lpstr>'2425CEISmax prelim'!Print_Area</vt:lpstr>
      <vt:lpstr>'2223CEISmax Final'!Print_Titles</vt:lpstr>
      <vt:lpstr>'2223CEISmax Final for website'!Print_Titles</vt:lpstr>
      <vt:lpstr>'2223CEISmax Final W-CO'!Print_Titles</vt:lpstr>
      <vt:lpstr>'2324CEISmax prelim'!Print_Titles</vt:lpstr>
      <vt:lpstr>'2425CEISmax prelim'!Print_Titles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Camile Wyllia (ADE)</dc:creator>
  <cp:lastModifiedBy>Heather OShields (ADE)</cp:lastModifiedBy>
  <cp:lastPrinted>2024-08-20T13:13:58Z</cp:lastPrinted>
  <dcterms:created xsi:type="dcterms:W3CDTF">2018-05-21T12:32:59Z</dcterms:created>
  <dcterms:modified xsi:type="dcterms:W3CDTF">2025-03-17T17:21:15Z</dcterms:modified>
</cp:coreProperties>
</file>