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425\24-25 Allocations Charts\F I N A L  ALLOCATIONS\"/>
    </mc:Choice>
  </mc:AlternateContent>
  <xr:revisionPtr revIDLastSave="0" documentId="13_ncr:1_{6B226EC4-D606-4CF3-9691-8F19715F3E0F}" xr6:coauthVersionLast="47" xr6:coauthVersionMax="47" xr10:uidLastSave="{00000000-0000-0000-0000-000000000000}"/>
  <bookViews>
    <workbookView xWindow="28680" yWindow="645" windowWidth="29040" windowHeight="15720" firstSheet="1" activeTab="2" xr2:uid="{7AB00F81-F108-42E5-82E4-3DFE41624BB3}"/>
  </bookViews>
  <sheets>
    <sheet name="Master" sheetId="14" state="hidden" r:id="rId1"/>
    <sheet name="District Data" sheetId="15" r:id="rId2"/>
    <sheet name="Final Allocation" sheetId="18" r:id="rId3"/>
  </sheets>
  <definedNames>
    <definedName name="District">FinalAllocation[LEA/District]</definedName>
    <definedName name="Districts">FinalAllocation[LEA/District]</definedName>
    <definedName name="FY">#REF!</definedName>
    <definedName name="LEA">#REF!</definedName>
    <definedName name="_xlnm.Print_Area" localSheetId="2">'Final Allocation'!$A$1:$H$45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6" i="14" l="1"/>
  <c r="E266" i="14"/>
  <c r="H266" i="14"/>
  <c r="I266" i="14"/>
  <c r="K266" i="14"/>
  <c r="L266" i="14"/>
  <c r="M266" i="14"/>
  <c r="N266" i="14"/>
  <c r="C266" i="14"/>
  <c r="F264" i="14" l="1"/>
  <c r="F265" i="14"/>
  <c r="J264" i="14"/>
  <c r="J265" i="14"/>
  <c r="J191" i="14"/>
  <c r="J2" i="14"/>
  <c r="G2" i="14"/>
  <c r="F2" i="14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4" i="14"/>
  <c r="G3" i="14"/>
  <c r="G266" i="14" l="1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3" i="14"/>
  <c r="J4" i="14"/>
  <c r="J266" i="14" l="1"/>
  <c r="B3" i="15" a="1"/>
  <c r="B3" i="15" s="1"/>
  <c r="C22" i="18" s="1"/>
  <c r="B4" i="15" a="1"/>
  <c r="B4" i="15" s="1"/>
  <c r="C26" i="18" s="1"/>
  <c r="B5" i="15" a="1"/>
  <c r="B5" i="15" s="1"/>
  <c r="C27" i="18" s="1"/>
  <c r="B7" i="15" a="1"/>
  <c r="B7" i="15" s="1"/>
  <c r="D28" i="18" s="1"/>
  <c r="B8" i="15" a="1"/>
  <c r="B8" i="15" s="1"/>
  <c r="C29" i="18" s="1"/>
  <c r="B9" i="15" a="1"/>
  <c r="B9" i="15" s="1"/>
  <c r="C30" i="18" s="1"/>
  <c r="B11" i="15" a="1"/>
  <c r="B11" i="15" s="1"/>
  <c r="C32" i="18" s="1"/>
  <c r="B12" i="15" a="1"/>
  <c r="B12" i="15" s="1"/>
  <c r="C36" i="18" s="1"/>
  <c r="B13" i="15" a="1"/>
  <c r="B13" i="15" s="1"/>
  <c r="C40" i="18" s="1"/>
  <c r="B14" i="15" a="1"/>
  <c r="B14" i="15" s="1"/>
  <c r="C44" i="18" s="1"/>
  <c r="B15" i="15" a="1"/>
  <c r="B15" i="15" s="1"/>
  <c r="C6" i="18" s="1"/>
  <c r="B2" i="15" a="1"/>
  <c r="B2" i="15" s="1"/>
  <c r="B10" i="15" a="1"/>
  <c r="B10" i="15" s="1"/>
  <c r="C31" i="18" s="1"/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6" i="14" l="1"/>
  <c r="B6" i="15" a="1"/>
  <c r="B6" i="15" s="1"/>
  <c r="C2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tc={71A85708-227C-4E5D-87AB-BE8CA009EBCF}</author>
    <author>tc={29EEC371-78B4-4EFE-B1A5-B41FF40A91C1}</author>
    <author>tc={11D952EC-A20F-487D-A948-0244771EEE95}</author>
    <author>tc={AF1CAC13-DCC5-4A19-AA74-B5202D32D2EC}</author>
    <author>tc={571A8C4D-F802-46EC-AAB5-2DEFD259052E}</author>
    <author>tc={87746D16-D681-4C42-B718-989A185CFC22}</author>
    <author>tc={8AE9B024-8127-452F-B99C-BE2764652D14}</author>
    <author>tc={6CA6E708-C670-4C57-B7CC-C914E819E98E}</author>
  </authors>
  <commentList>
    <comment ref="C3" authorId="0" shapeId="0" xr:uid="{71A85708-227C-4E5D-87AB-BE8CA009EBCF}">
      <text>
        <t>[Threaded comment]
Your version of Excel allows you to read this threaded comment; however, any edits to it will get removed if the file is opened in a newer version of Excel. Learn more: https://go.microsoft.com/fwlink/?linkid=870924
Comment:
    MOE adjusted from $915,790.83 to $913,540.83 due to unallowable expenditures.</t>
      </text>
    </comment>
    <comment ref="C133" authorId="1" shapeId="0" xr:uid="{29EEC371-78B4-4EFE-B1A5-B41FF40A91C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MOE adjusted from $36,793.67 to $40,385.42 due to Medicaid Match not paid correctly. </t>
      </text>
    </comment>
    <comment ref="C171" authorId="2" shapeId="0" xr:uid="{11D952EC-A20F-487D-A948-0244771EEE95}">
      <text>
        <t>[Threaded comment]
Your version of Excel allows you to read this threaded comment; however, any edits to it will get removed if the file is opened in a newer version of Excel. Learn more: https://go.microsoft.com/fwlink/?linkid=870924
Comment:
    MOE adjusted from $494,921.59 to $493,922.47 due to unallowable expenditures.</t>
      </text>
    </comment>
    <comment ref="C174" authorId="3" shapeId="0" xr:uid="{AF1CAC13-DCC5-4A19-AA74-B5202D32D2EC}">
      <text>
        <t>[Threaded comment]
Your version of Excel allows you to read this threaded comment; however, any edits to it will get removed if the file is opened in a newer version of Excel. Learn more: https://go.microsoft.com/fwlink/?linkid=870924
Comment:
    MOE adjusted from $615,554.58 to $494,348.99 due to findings.</t>
      </text>
    </comment>
    <comment ref="C191" authorId="4" shapeId="0" xr:uid="{571A8C4D-F802-46EC-AAB5-2DEFD259052E}">
      <text>
        <t>[Threaded comment]
Your version of Excel allows you to read this threaded comment; however, any edits to it will get removed if the file is opened in a newer version of Excel. Learn more: https://go.microsoft.com/fwlink/?linkid=870924
Comment:
    MOE adjusted from $491,224.41 to $489,874.41 due to legal fees using the 200-program code.</t>
      </text>
    </comment>
    <comment ref="C214" authorId="5" shapeId="0" xr:uid="{87746D16-D681-4C42-B718-989A185CFC22}">
      <text>
        <t>[Threaded comment]
Your version of Excel allows you to read this threaded comment; however, any edits to it will get removed if the file is opened in a newer version of Excel. Learn more: https://go.microsoft.com/fwlink/?linkid=870924
Comment:
    MOE adjusted from $855,888.19 to $872,427.46 due to unallowable expenditures.</t>
      </text>
    </comment>
    <comment ref="C226" authorId="6" shapeId="0" xr:uid="{8AE9B024-8127-452F-B99C-BE2764652D14}">
      <text>
        <t>[Threaded comment]
Your version of Excel allows you to read this threaded comment; however, any edits to it will get removed if the file is opened in a newer version of Excel. Learn more: https://go.microsoft.com/fwlink/?linkid=870924
Comment:
    MOE adjusted from $571,939.86 to $571,372.86 due to unallowable expenditures.</t>
      </text>
    </comment>
    <comment ref="C230" authorId="7" shapeId="0" xr:uid="{6CA6E708-C670-4C57-B7CC-C914E819E98E}">
      <text>
        <t>[Threaded comment]
Your version of Excel allows you to read this threaded comment; however, any edits to it will get removed if the file is opened in a newer version of Excel. Learn more: https://go.microsoft.com/fwlink/?linkid=870924
Comment:
    MOE adjusted from $455,533.59 to $455,157.17 due to unallowable expenditures.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<sst xmlns="http://schemas.openxmlformats.org/spreadsheetml/2006/main" count="846" uniqueCount="558">
  <si>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</si>
  <si>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</si>
  <si>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</si>
  <si>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</si>
  <si>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</si>
  <si>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</si>
  <si>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</si>
  <si>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</si>
  <si>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</si>
  <si>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</si>
  <si>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</si>
  <si>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</si>
  <si>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</si>
  <si>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</si>
  <si>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</si>
  <si>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</si>
  <si>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</si>
  <si>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</si>
  <si>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XAGNBLJQN3D4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</si>
  <si>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</si>
  <si>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</si>
  <si>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</si>
  <si>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</si>
  <si>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</si>
  <si>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</si>
  <si>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</si>
  <si>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</si>
  <si>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</si>
  <si>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</si>
  <si>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</si>
  <si>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</si>
  <si>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</si>
  <si>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</si>
  <si>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</si>
  <si>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</si>
  <si>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</si>
  <si>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</si>
  <si>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</si>
  <si>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</si>
  <si>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</si>
  <si>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</si>
  <si>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</si>
  <si>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</si>
  <si>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</si>
  <si>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</si>
  <si>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</si>
  <si>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</si>
  <si>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</si>
  <si>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</si>
  <si>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</si>
  <si>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</si>
  <si>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</si>
  <si>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</si>
  <si>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</si>
  <si>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</si>
  <si>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</si>
  <si>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</si>
  <si>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</si>
  <si>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</si>
  <si>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</si>
  <si>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</si>
  <si>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</si>
  <si>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</si>
  <si>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</si>
  <si>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</si>
  <si>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</si>
  <si>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</si>
  <si>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</si>
  <si>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KW17ULJKBXH6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</si>
  <si>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</si>
  <si>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</si>
  <si>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</si>
  <si>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</si>
  <si>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</si>
  <si>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</si>
  <si>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</si>
  <si>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</si>
  <si>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</si>
  <si>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</si>
  <si>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</si>
  <si>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</si>
  <si>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</si>
  <si>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</si>
  <si>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</si>
  <si>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</si>
  <si>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</si>
  <si>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</si>
  <si>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</si>
  <si>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</si>
  <si>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</si>
  <si>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</si>
  <si>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</si>
  <si>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</si>
  <si>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</si>
  <si>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</si>
  <si>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</si>
  <si>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</si>
  <si>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</si>
  <si>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</si>
  <si>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</si>
  <si>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</si>
  <si>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</si>
  <si>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</si>
  <si>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</si>
  <si>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</si>
  <si>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</si>
  <si>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</si>
  <si>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</si>
  <si>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</si>
  <si>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</si>
  <si>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</si>
  <si>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</si>
  <si>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</si>
  <si>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</si>
  <si>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</si>
  <si>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</si>
  <si>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</si>
  <si>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</si>
  <si>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</si>
  <si>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</si>
  <si>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</si>
  <si>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</si>
  <si>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</si>
  <si>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</si>
  <si>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</si>
  <si>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</si>
  <si>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</si>
  <si>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</si>
  <si>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</si>
  <si>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</si>
  <si>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</si>
  <si>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</si>
  <si>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</si>
  <si>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</si>
  <si>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</si>
  <si>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</si>
  <si>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</si>
  <si>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</si>
  <si>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</si>
  <si>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</si>
  <si>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</si>
  <si>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</si>
  <si>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</si>
  <si>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</si>
  <si>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</si>
  <si>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</si>
  <si>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</si>
  <si>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</si>
  <si>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</si>
  <si>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</si>
  <si>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</si>
  <si>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</si>
  <si>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</si>
  <si>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</si>
  <si>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</si>
  <si>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</si>
  <si>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</si>
  <si>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</si>
  <si>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</si>
  <si>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</si>
  <si>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</si>
  <si>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</si>
  <si>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</si>
  <si>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</si>
  <si>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</si>
  <si>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</si>
  <si>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</si>
  <si>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</si>
  <si>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</si>
  <si>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</si>
  <si>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</si>
  <si>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</si>
  <si>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</si>
  <si>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</si>
  <si>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</si>
  <si>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</si>
  <si>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</si>
  <si>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</si>
  <si>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</si>
  <si>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</si>
  <si>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</si>
  <si>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</si>
  <si>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</si>
  <si>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</si>
  <si>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</si>
  <si>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</si>
  <si>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</si>
  <si>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</si>
  <si>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</si>
  <si>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</si>
  <si>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</si>
  <si>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</si>
  <si>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</si>
  <si>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</si>
  <si>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</si>
  <si>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</si>
  <si>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</si>
  <si>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</si>
  <si>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</si>
  <si>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</si>
  <si>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</si>
  <si>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TMNLFMM5R2H6</t>
  </si>
  <si>
    <t>LSM7KYQQCVY5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</si>
  <si>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</si>
  <si>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</si>
  <si>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</si>
  <si>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</si>
  <si>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</si>
  <si>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</si>
  <si>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</si>
  <si>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</si>
  <si>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</si>
  <si>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</si>
  <si>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</si>
  <si>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</si>
  <si>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</si>
  <si>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</si>
  <si>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</si>
  <si>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</si>
  <si>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</si>
  <si>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</si>
  <si>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</si>
  <si>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</si>
  <si>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</si>
  <si>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</si>
  <si>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</si>
  <si>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</si>
  <si>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</si>
  <si>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</si>
  <si>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</si>
  <si>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</si>
  <si>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</si>
  <si>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</si>
  <si>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</si>
  <si>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</si>
  <si>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</si>
  <si>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</si>
  <si>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</si>
  <si>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</si>
  <si>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</si>
  <si>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</si>
  <si>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</si>
  <si>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</si>
  <si>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</si>
  <si>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LL7YF2AD94F5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</si>
  <si>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</si>
  <si>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</si>
  <si>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</si>
  <si>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</si>
  <si>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</si>
  <si>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</si>
  <si>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</si>
  <si>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</si>
  <si>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</si>
  <si>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</si>
  <si>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</si>
  <si>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</si>
  <si>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</si>
  <si>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</si>
  <si>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LEA/District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</si>
  <si>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</si>
  <si>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</si>
  <si>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</si>
  <si>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</si>
  <si>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</si>
  <si>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</si>
  <si>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</si>
  <si>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</si>
  <si>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</si>
  <si>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</si>
  <si>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</si>
  <si>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</si>
  <si>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</si>
  <si>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</si>
  <si>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</si>
  <si>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</si>
  <si>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</si>
  <si>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0445   HOPE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</si>
  <si>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</si>
  <si>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</si>
  <si>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</si>
  <si>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</si>
  <si>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</si>
  <si>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</si>
  <si>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</si>
  <si>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</si>
  <si>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</si>
  <si>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</si>
  <si>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</si>
  <si>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</si>
  <si>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</si>
  <si>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</si>
  <si>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</si>
  <si>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</si>
  <si>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</si>
  <si>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</si>
  <si>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</si>
  <si>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</si>
  <si>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</si>
  <si>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</si>
  <si>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</si>
  <si>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</si>
  <si>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</si>
  <si>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</si>
  <si>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</si>
  <si>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</si>
  <si>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</si>
  <si>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</si>
  <si>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</si>
  <si>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</si>
  <si>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</si>
  <si>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</si>
  <si>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</si>
  <si>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</si>
  <si>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</si>
  <si>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</si>
  <si>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</si>
  <si>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</si>
  <si>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</si>
  <si>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</si>
  <si>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</si>
  <si>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</si>
  <si>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</si>
  <si>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</si>
  <si>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</si>
  <si>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</si>
  <si>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</si>
  <si>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</si>
  <si>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</si>
  <si>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</si>
  <si>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</si>
  <si>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</si>
  <si>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</si>
  <si>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</si>
  <si>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</si>
  <si>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</si>
  <si>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</si>
  <si>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</si>
  <si>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</si>
  <si>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</si>
  <si>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</si>
  <si>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</si>
  <si>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</si>
  <si>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</si>
  <si>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</si>
  <si>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</si>
  <si>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</si>
  <si>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</si>
  <si>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</si>
  <si>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</si>
  <si>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</si>
  <si>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</si>
  <si>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</si>
  <si>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</si>
  <si>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</si>
  <si>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</si>
  <si>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</si>
  <si>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</si>
  <si>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</si>
  <si>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</si>
  <si>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</si>
  <si>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</si>
  <si>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</si>
  <si>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</si>
  <si>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</si>
  <si>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</si>
  <si>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</si>
  <si>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</si>
  <si>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</si>
  <si>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</si>
  <si>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</si>
  <si>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</si>
  <si>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</si>
  <si>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</si>
  <si>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</si>
  <si>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</si>
  <si>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</si>
  <si>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</si>
  <si>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</si>
  <si>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</si>
  <si>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</si>
  <si>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</si>
  <si>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</si>
  <si>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</si>
  <si>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</si>
  <si>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</si>
  <si>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</si>
  <si>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</si>
  <si>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</si>
  <si>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</si>
  <si>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</si>
  <si>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</si>
  <si>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</si>
  <si>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</si>
  <si>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</si>
  <si>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</si>
  <si>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</si>
  <si>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</si>
  <si>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</si>
  <si>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</si>
  <si>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</si>
  <si>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</si>
  <si>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</si>
  <si>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</si>
  <si>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</si>
  <si>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</si>
  <si>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</si>
  <si>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</si>
  <si>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</si>
  <si>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</si>
  <si>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</si>
  <si>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</si>
  <si>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</si>
  <si>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</si>
  <si>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</si>
  <si>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</si>
  <si>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</si>
  <si>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</si>
  <si>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</si>
  <si>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</si>
  <si>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</si>
  <si>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</si>
  <si>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</si>
  <si>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</si>
  <si>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</si>
  <si>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</si>
  <si>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</si>
  <si>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</si>
  <si>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</si>
  <si>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</si>
  <si>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</si>
  <si>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</si>
  <si>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</si>
  <si>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</si>
  <si>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</si>
  <si>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</si>
  <si>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</si>
  <si>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</si>
  <si>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</si>
  <si>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</si>
  <si>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</si>
  <si>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</si>
  <si>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</si>
  <si>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</si>
  <si>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</si>
  <si>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</si>
  <si>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</si>
  <si>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</si>
  <si>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</si>
  <si>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</si>
  <si>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</si>
  <si>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</si>
  <si>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</si>
  <si>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</si>
  <si>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</si>
  <si>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</si>
  <si>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</si>
  <si>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6063   WESTWIND SCHOOL FOR PERFORMING ARTS</t>
  </si>
  <si>
    <t>6091   AR SCHOOL FOR THE BLIND</t>
  </si>
  <si>
    <t>6092   AR SCHOOL FOR THE DEAF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</si>
  <si>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</si>
  <si>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</si>
  <si>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</si>
  <si>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</si>
  <si>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</si>
  <si>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</si>
  <si>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</si>
  <si>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</si>
  <si>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</si>
  <si>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</si>
  <si>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</si>
  <si>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</si>
  <si>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</si>
  <si>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</si>
  <si>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</si>
  <si>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</si>
  <si>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</si>
  <si>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</si>
  <si>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</si>
  <si>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</si>
  <si>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</si>
  <si>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</si>
  <si>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</si>
  <si>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</si>
  <si>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</si>
  <si>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</si>
  <si>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</si>
  <si>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</si>
  <si>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</si>
  <si>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</si>
  <si>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</si>
  <si>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</si>
  <si>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</si>
  <si>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</si>
  <si>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</si>
  <si>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</si>
  <si>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</si>
  <si>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</si>
  <si>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</si>
  <si>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</si>
  <si>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7242   PREMIER HIGH SCHOOL OF SPRINGDALE</t>
  </si>
  <si>
    <t>7301   BALD KNOB</t>
  </si>
  <si>
    <t>7303   BRADFORD</t>
  </si>
  <si>
    <t>7302   BEEBE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</si>
  <si>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</si>
  <si>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</si>
  <si>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</si>
  <si>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</si>
  <si>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</si>
  <si>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</si>
  <si>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</si>
  <si>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</si>
  <si>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</si>
  <si>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</si>
  <si>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</si>
  <si>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LEA/District2</t>
  </si>
  <si>
    <t>4702   BLYTHEVILLE</t>
  </si>
  <si>
    <t>6702 Budget Total</t>
  </si>
  <si>
    <t>6710 Budget Total</t>
  </si>
  <si>
    <t>2260 Budget Total</t>
  </si>
  <si>
    <t>2262 Budget Total</t>
  </si>
  <si>
    <t>Arkansas Department of Education</t>
  </si>
  <si>
    <t>Division of Elementary and Secondary Education</t>
  </si>
  <si>
    <t>Please verify the following budget and expenditure items.  Have you….?</t>
  </si>
  <si>
    <t>6702: IDEA Part B Section 611: School Age</t>
  </si>
  <si>
    <t>District:</t>
  </si>
  <si>
    <t xml:space="preserve"> CCEIS Required/Not Required </t>
  </si>
  <si>
    <t>Budget Total</t>
  </si>
  <si>
    <t>6710: IDEA Part B Section 619: Early Childhood</t>
  </si>
  <si>
    <t>2260: State Preschool</t>
  </si>
  <si>
    <t>State &amp; Local</t>
  </si>
  <si>
    <t>Special Education Finance</t>
  </si>
  <si>
    <t>2262: State EIDT Preschool</t>
  </si>
  <si>
    <t>9999   SAMPLE DISTRICT</t>
  </si>
  <si>
    <t>R2D2XYZ3M</t>
  </si>
  <si>
    <t>CCEIS Total</t>
  </si>
  <si>
    <t>Required CCEIS Carryover (267)</t>
  </si>
  <si>
    <t>Required CCEIS Current FY (269)</t>
  </si>
  <si>
    <t>Required PSPS Carryover (266)</t>
  </si>
  <si>
    <t>Required PSPS Current FY (268)</t>
  </si>
  <si>
    <t xml:space="preserve"> CCEIS                  Required/Not Required </t>
  </si>
  <si>
    <t>PSPS Total</t>
  </si>
  <si>
    <t>Private School Proportionate Share Total</t>
  </si>
  <si>
    <t>2303   GREENBRIER</t>
  </si>
  <si>
    <t>0446   SCHOOL FOR THE ADVANCED STUDIES OF NORTHWEST ARKANSAS</t>
  </si>
  <si>
    <t>WLZ1XW1LVMS3</t>
  </si>
  <si>
    <t>0448   GARFIELD SCHOLARS ACADEMY</t>
  </si>
  <si>
    <t>YMP1D6TFEEB9</t>
  </si>
  <si>
    <t>3544   FRIENDSHIP ASPIRE ACADEMIES OF AR</t>
  </si>
  <si>
    <t>6064  ARKANSAS MILITARY AND FIRST RESPONDERS ACADEMY</t>
  </si>
  <si>
    <t>KEWFW5CVY6R8</t>
  </si>
  <si>
    <t>6065   ACADEMIES OF MATH &amp; SCIENCE (AMS)</t>
  </si>
  <si>
    <t>KUYVFL1HJS16</t>
  </si>
  <si>
    <t>6641   INSTITUTE FOR CREATIVE ARTS</t>
  </si>
  <si>
    <t>QNZ9XT251KR4</t>
  </si>
  <si>
    <t>MOE 2023/2024 AFR</t>
  </si>
  <si>
    <t xml:space="preserve">                       -  </t>
  </si>
  <si>
    <t>FY 2024-2025 Final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</si>
</sst>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282829"/>
      <name val="Segoe UI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1"/>
      <color rgb="FF45454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</cellStyleXfs>
  <cellXfs count="72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1" xfId="0" applyNumberFormat="1" applyBorder="1" applyAlignment="1">
      <alignment horizontal="right" wrapText="1"/>
    </xf>
    <xf numFmtId="43" fontId="1" fillId="0" borderId="1" xfId="0" applyNumberFormat="1" applyFont="1" applyBorder="1" applyAlignment="1">
      <alignment horizontal="right"/>
    </xf>
    <xf numFmtId="43" fontId="0" fillId="2" borderId="0" xfId="0" applyNumberFormat="1" applyFill="1" applyAlignment="1">
      <alignment horizontal="right"/>
    </xf>
    <xf numFmtId="43" fontId="0" fillId="0" borderId="2" xfId="0" applyNumberForma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8" fillId="0" borderId="0" xfId="2" applyFont="1" applyFill="1" applyAlignment="1" applyProtection="1">
      <alignment horizontal="center"/>
    </xf>
    <xf numFmtId="0" fontId="6" fillId="0" borderId="1" xfId="0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2" fillId="0" borderId="0" xfId="0" applyFont="1"/>
    <xf numFmtId="43" fontId="0" fillId="0" borderId="9" xfId="0" applyNumberFormat="1" applyBorder="1" applyAlignment="1">
      <alignment wrapText="1"/>
    </xf>
    <xf numFmtId="43" fontId="0" fillId="0" borderId="5" xfId="0" applyNumberFormat="1" applyBorder="1" applyAlignment="1">
      <alignment wrapText="1"/>
    </xf>
    <xf numFmtId="0" fontId="10" fillId="5" borderId="0" xfId="0" applyFont="1" applyFill="1"/>
    <xf numFmtId="0" fontId="10" fillId="0" borderId="0" xfId="0" applyFont="1"/>
    <xf numFmtId="44" fontId="2" fillId="0" borderId="0" xfId="0" applyNumberFormat="1" applyFont="1"/>
    <xf numFmtId="0" fontId="0" fillId="0" borderId="0" xfId="0" applyAlignment="1">
      <alignment wrapText="1"/>
    </xf>
    <xf numFmtId="0" fontId="11" fillId="0" borderId="0" xfId="0" applyFont="1"/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43" fontId="6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2" xfId="0" quotePrefix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43" fontId="13" fillId="3" borderId="11" xfId="0" applyNumberFormat="1" applyFont="1" applyFill="1" applyBorder="1" applyAlignment="1">
      <alignment wrapText="1"/>
    </xf>
    <xf numFmtId="43" fontId="13" fillId="3" borderId="7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1" xfId="1" applyFont="1" applyBorder="1"/>
    <xf numFmtId="43" fontId="0" fillId="0" borderId="0" xfId="0" applyNumberFormat="1"/>
    <xf numFmtId="43" fontId="15" fillId="0" borderId="1" xfId="0" applyNumberFormat="1" applyFont="1" applyBorder="1" applyAlignment="1">
      <alignment horizontal="right" vertical="top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right" vertical="top"/>
    </xf>
    <xf numFmtId="0" fontId="5" fillId="0" borderId="4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0" fillId="0" borderId="3" xfId="0" applyNumberFormat="1" applyBorder="1" applyAlignment="1">
      <alignment horizontal="right"/>
    </xf>
    <xf numFmtId="43" fontId="0" fillId="0" borderId="3" xfId="1" applyFon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2" xfId="1" applyFont="1" applyBorder="1" applyAlignment="1">
      <alignment horizontal="right" wrapText="1"/>
    </xf>
    <xf numFmtId="43" fontId="0" fillId="0" borderId="3" xfId="0" applyNumberFormat="1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43" fontId="0" fillId="0" borderId="5" xfId="0" applyNumberFormat="1" applyBorder="1" applyAlignment="1">
      <alignment horizontal="right"/>
    </xf>
    <xf numFmtId="43" fontId="2" fillId="0" borderId="4" xfId="0" applyNumberFormat="1" applyFont="1" applyBorder="1"/>
    <xf numFmtId="43" fontId="2" fillId="0" borderId="5" xfId="0" applyNumberFormat="1" applyFont="1" applyBorder="1"/>
    <xf numFmtId="43" fontId="2" fillId="0" borderId="4" xfId="0" applyNumberFormat="1" applyFont="1" applyBorder="1" applyAlignment="1">
      <alignment horizontal="right"/>
    </xf>
    <xf numFmtId="43" fontId="2" fillId="0" borderId="5" xfId="0" applyNumberFormat="1" applyFont="1" applyBorder="1" applyAlignment="1">
      <alignment horizontal="right"/>
    </xf>
    <xf numFmtId="0" fontId="10" fillId="6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420EB723-2504-4A4A-A309-EDF90DA222FE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2"/>
        <color rgb="FF454545"/>
      </font>
      <numFmt numFmtId="35" formatCode="_(* #,##0.00_);_(* \(#,##0.00\);_(* &quot;-&quot;??_);_(@_)"/>
      <alignment horizontal="righ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</border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95250</xdr:rowOff>
        </xdr:from>
        <xdr:to>
          <xdr:col>5</xdr:col>
          <xdr:colOff>19050</xdr:colOff>
          <xdr:row>10</xdr:row>
          <xdr:rowOff>171450</xdr:rowOff>
        </xdr:to>
        <xdr:sp macro="" textlink="">
          <xdr:nvSpPr>
            <xdr:cNvPr id="1039" name="CheckBox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133350</xdr:rowOff>
        </xdr:from>
        <xdr:to>
          <xdr:col>5</xdr:col>
          <xdr:colOff>447675</xdr:colOff>
          <xdr:row>12</xdr:row>
          <xdr:rowOff>19050</xdr:rowOff>
        </xdr:to>
        <xdr:sp macro="" textlink="">
          <xdr:nvSpPr>
            <xdr:cNvPr id="1040" name="CheckBox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180975</xdr:rowOff>
        </xdr:from>
        <xdr:to>
          <xdr:col>6</xdr:col>
          <xdr:colOff>314325</xdr:colOff>
          <xdr:row>13</xdr:row>
          <xdr:rowOff>66675</xdr:rowOff>
        </xdr:to>
        <xdr:sp macro="" textlink="">
          <xdr:nvSpPr>
            <xdr:cNvPr id="1042" name="CheckBox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19050</xdr:rowOff>
        </xdr:from>
        <xdr:to>
          <xdr:col>3</xdr:col>
          <xdr:colOff>466725</xdr:colOff>
          <xdr:row>14</xdr:row>
          <xdr:rowOff>95250</xdr:rowOff>
        </xdr:to>
        <xdr:sp macro="" textlink="">
          <xdr:nvSpPr>
            <xdr:cNvPr id="1044" name="Check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47625</xdr:rowOff>
        </xdr:from>
        <xdr:to>
          <xdr:col>9</xdr:col>
          <xdr:colOff>104775</xdr:colOff>
          <xdr:row>15</xdr:row>
          <xdr:rowOff>123825</xdr:rowOff>
        </xdr:to>
        <xdr:sp macro="" textlink="">
          <xdr:nvSpPr>
            <xdr:cNvPr id="1046" name="CheckBox5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95250</xdr:rowOff>
        </xdr:from>
        <xdr:to>
          <xdr:col>8</xdr:col>
          <xdr:colOff>314325</xdr:colOff>
          <xdr:row>16</xdr:row>
          <xdr:rowOff>171450</xdr:rowOff>
        </xdr:to>
        <xdr:sp macro="" textlink="">
          <xdr:nvSpPr>
            <xdr:cNvPr id="1047" name="CheckBox6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133350</xdr:rowOff>
        </xdr:from>
        <xdr:to>
          <xdr:col>8</xdr:col>
          <xdr:colOff>200025</xdr:colOff>
          <xdr:row>18</xdr:row>
          <xdr:rowOff>19050</xdr:rowOff>
        </xdr:to>
        <xdr:sp macro="" textlink="">
          <xdr:nvSpPr>
            <xdr:cNvPr id="1048" name="CheckBox7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ather OShields (ADE)" id="{ED312895-69E9-4967-BB49-5AF82815A6E5}" userId="S::Heather.OShields@ade.arkansas.gov::71b25037-ae40-4a37-826f-2fe6550ab5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D6B40-13CA-427D-8DF7-BFAADD08F9EA}" name="FinalAllocation" displayName="FinalAllocation" ref="A1:O265" totalsRowShown="0" headerRowDxfId="17" headerRowBorderDxfId="16" tableBorderDxfId="15">
  <autoFilter ref="A1:O265" xr:uid="{EA1D3824-DC97-4AB2-8947-6DE60672C1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32C2D06-A792-4B69-920E-7B544597FDA2}" name="LEA/District" dataDxfId="14"/>
    <tableColumn id="2" xr3:uid="{72737F48-7C65-4AEA-99E3-7C463E682273}" name="UEI" dataDxfId="13"/>
    <tableColumn id="10" xr3:uid="{01AB98B6-F610-440A-A220-E41CCA2C8DF8}" name="MOE 2023/2024 AFR" dataDxfId="12"/>
    <tableColumn id="3" xr3:uid="{02C06266-4F65-4145-BE8F-18E6A3C544E9}" name="Required CCEIS Carryover (267)" dataDxfId="11"/>
    <tableColumn id="18" xr3:uid="{F5954F76-C0FF-4EDE-9A23-4BF819B2A7A0}" name="Required CCEIS Current FY (269)" dataDxfId="10"/>
    <tableColumn id="14" xr3:uid="{B6DE6DF9-18E5-422E-99BA-B4E8A9424577}" name=" CCEIS Required/Not Required " dataDxfId="9">
      <calculatedColumnFormula>IF(G2=0,"Not Required","Required")</calculatedColumnFormula>
    </tableColumn>
    <tableColumn id="9" xr3:uid="{90A1C0C7-9BBE-424A-999A-1FFA793185DA}" name="CCEIS Total" dataDxfId="8"/>
    <tableColumn id="16" xr3:uid="{FDFA95DD-CB3A-4F2F-AAD0-C6F1023FA579}" name="Required PSPS Carryover (266)" dataDxfId="7"/>
    <tableColumn id="4" xr3:uid="{AEB736E4-C27E-46E8-AA94-592D35A672F2}" name="Required PSPS Current FY (268)" dataDxfId="6"/>
    <tableColumn id="20" xr3:uid="{02D321BB-0DD5-4311-9C36-F6BE029E6B78}" name="PSPS Total" dataDxfId="5">
      <calculatedColumnFormula>FinalAllocation[[#This Row],[Required PSPS Carryover (266)]]+FinalAllocation[[#This Row],[Required PSPS Current FY (268)]]</calculatedColumnFormula>
    </tableColumn>
    <tableColumn id="7" xr3:uid="{C387AC94-FB5F-46E8-B5C0-3CFAB9DEEDEB}" name="6702 Budget Total" dataDxfId="4" dataCellStyle="Comma"/>
    <tableColumn id="8" xr3:uid="{0E03617F-ADCC-4B32-A736-B7190FFC9F18}" name="6710 Budget Total" dataDxfId="3" dataCellStyle="Comma"/>
    <tableColumn id="11" xr3:uid="{CE0AA6EF-2E00-4989-B776-AC42A366B57E}" name="2260 Budget Total" dataDxfId="2"/>
    <tableColumn id="12" xr3:uid="{8EE1C0B6-AA7B-432D-9BE2-473ACDDC63CE}" name="2262 Budget Total" dataDxfId="1"/>
    <tableColumn id="15" xr3:uid="{DE8F2350-1042-46DF-8AB6-6547366FEEE1}" name="LEA/District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4-12-30T19:12:06.18" personId="{ED312895-69E9-4967-BB49-5AF82815A6E5}" id="{71A85708-227C-4E5D-87AB-BE8CA009EBCF}">
    <text>MOE adjusted from $915,790.83 to $913,540.83 due to unallowable expenditures.</text>
  </threadedComment>
  <threadedComment ref="C133" dT="2025-02-06T20:31:06.52" personId="{ED312895-69E9-4967-BB49-5AF82815A6E5}" id="{29EEC371-78B4-4EFE-B1A5-B41FF40A91C1}">
    <text xml:space="preserve">MOE adjusted from $36,793.67 to $40,385.42 due to Medicaid Match not paid correctly. </text>
  </threadedComment>
  <threadedComment ref="C171" dT="2024-12-30T19:13:46.51" personId="{ED312895-69E9-4967-BB49-5AF82815A6E5}" id="{11D952EC-A20F-487D-A948-0244771EEE95}">
    <text>MOE adjusted from $494,921.59 to $493,922.47 due to unallowable expenditures.</text>
  </threadedComment>
  <threadedComment ref="C174" dT="2024-12-06T15:40:05.35" personId="{ED312895-69E9-4967-BB49-5AF82815A6E5}" id="{AF1CAC13-DCC5-4A19-AA74-B5202D32D2EC}">
    <text>MOE adjusted from $615,554.58 to $494,348.99 due to findings.</text>
  </threadedComment>
  <threadedComment ref="C191" dT="2025-03-04T18:27:52.78" personId="{ED312895-69E9-4967-BB49-5AF82815A6E5}" id="{571A8C4D-F802-46EC-AAB5-2DEFD259052E}">
    <text>MOE adjusted from $491,224.41 to $489,874.41 due to legal fees using the 200-program code.</text>
  </threadedComment>
  <threadedComment ref="C214" dT="2024-12-30T19:14:49.02" personId="{ED312895-69E9-4967-BB49-5AF82815A6E5}" id="{87746D16-D681-4C42-B718-989A185CFC22}">
    <text>MOE adjusted from $855,888.19 to $872,427.46 due to unallowable expenditures.</text>
  </threadedComment>
  <threadedComment ref="C226" dT="2025-01-27T18:22:49.57" personId="{ED312895-69E9-4967-BB49-5AF82815A6E5}" id="{8AE9B024-8127-452F-B99C-BE2764652D14}">
    <text>MOE adjusted from $571,939.86 to $571,372.86 due to unallowable expenditures.</text>
  </threadedComment>
  <threadedComment ref="C230" dT="2024-12-30T19:15:29.33" personId="{ED312895-69E9-4967-BB49-5AF82815A6E5}" id="{6CA6E708-C670-4C57-B7CC-C914E819E98E}">
    <text>MOE adjusted from $455,533.59 to $455,157.17 due to unallowable expenditures.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BD-E338-43C8-A850-FE077F1113FD}">
  <sheetPr codeName="Sheet2">
    <tabColor rgb="FFC00000"/>
  </sheetPr>
  <dimension ref="A1:T26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4" sqref="P23:P24"/>
    </sheetView>
  </sheetViews>
  <sheetFormatPr defaultRowHeight="15" x14ac:dyDescent="0.25"/>
  <cols>
    <col min="1" max="1" width="56.42578125" bestFit="1" customWidth="1"/>
    <col min="2" max="2" width="18.85546875" customWidth="1"/>
    <col min="3" max="3" width="19.28515625" style="16" customWidth="1"/>
    <col min="4" max="4" width="17.140625" customWidth="1"/>
    <col min="5" max="6" width="15.7109375" style="16" customWidth="1"/>
    <col min="7" max="7" width="17.140625" style="16" customWidth="1"/>
    <col min="8" max="14" width="15.7109375" style="16" customWidth="1"/>
    <col min="15" max="15" width="57.5703125" style="16" bestFit="1" customWidth="1"/>
    <col min="16" max="17" width="57.5703125" bestFit="1" customWidth="1"/>
    <col min="18" max="18" width="29.28515625" customWidth="1"/>
    <col min="19" max="19" width="19.42578125" customWidth="1"/>
    <col min="20" max="20" width="57.5703125" style="7" bestFit="1" customWidth="1"/>
  </cols>
  <sheetData>
    <row r="1" spans="1:20" s="8" customFormat="1" ht="45" x14ac:dyDescent="0.25">
      <c r="A1" s="6" t="s">
        <v>259</v>
      </c>
      <c r="B1" s="1" t="s">
        <v>0</v>
      </c>
      <c r="C1" s="12" t="s">
        <v>555</v>
      </c>
      <c r="D1" s="12" t="s">
        <v>536</v>
      </c>
      <c r="E1" s="12" t="s">
        <v>537</v>
      </c>
      <c r="F1" s="23" t="s">
        <v>526</v>
      </c>
      <c r="G1" s="12" t="s">
        <v>535</v>
      </c>
      <c r="H1" s="12" t="s">
        <v>538</v>
      </c>
      <c r="I1" s="12" t="s">
        <v>539</v>
      </c>
      <c r="J1" s="12" t="s">
        <v>541</v>
      </c>
      <c r="K1" s="12" t="s">
        <v>517</v>
      </c>
      <c r="L1" s="12" t="s">
        <v>518</v>
      </c>
      <c r="M1" s="13" t="s">
        <v>519</v>
      </c>
      <c r="N1" s="14" t="s">
        <v>520</v>
      </c>
      <c r="O1" s="2" t="s">
        <v>515</v>
      </c>
    </row>
    <row r="2" spans="1:20" ht="15.75" x14ac:dyDescent="0.25">
      <c r="A2" s="4" t="s">
        <v>533</v>
      </c>
      <c r="B2" s="34" t="s">
        <v>534</v>
      </c>
      <c r="C2" s="52">
        <v>2008590.66</v>
      </c>
      <c r="D2" s="15">
        <v>12362.56</v>
      </c>
      <c r="E2" s="15">
        <v>66367.8</v>
      </c>
      <c r="F2" s="24" t="str">
        <f t="shared" ref="F2" si="0">IF(G2=0,"Not Required","Required")</f>
        <v>Required</v>
      </c>
      <c r="G2" s="10">
        <f>FinalAllocation[[#This Row],[Required CCEIS Carryover (267)]]+FinalAllocation[[#This Row],[Required CCEIS Current FY (269)]]</f>
        <v>78730.36</v>
      </c>
      <c r="H2" s="43">
        <v>4279.76</v>
      </c>
      <c r="I2" s="43">
        <v>10670.1</v>
      </c>
      <c r="J2" s="15">
        <f>FinalAllocation[[#This Row],[Required PSPS Carryover (266)]]+FinalAllocation[[#This Row],[Required PSPS Current FY (268)]]</f>
        <v>14949.86</v>
      </c>
      <c r="K2" s="43">
        <v>523309.8</v>
      </c>
      <c r="L2" s="43">
        <v>14933.98</v>
      </c>
      <c r="M2" s="44">
        <v>58324.53</v>
      </c>
      <c r="N2" s="9">
        <v>19785.509999999998</v>
      </c>
      <c r="O2" s="4" t="s">
        <v>533</v>
      </c>
      <c r="T2"/>
    </row>
    <row r="3" spans="1:20" ht="15.75" x14ac:dyDescent="0.25">
      <c r="A3" s="4" t="s">
        <v>260</v>
      </c>
      <c r="B3" s="47" t="s">
        <v>1</v>
      </c>
      <c r="C3" s="46">
        <v>913540.83</v>
      </c>
      <c r="D3" s="61">
        <v>0</v>
      </c>
      <c r="E3" s="15">
        <v>0</v>
      </c>
      <c r="F3" s="24" t="str">
        <f t="shared" ref="F3:F65" si="1">IF(G3=0,"Not Required","Required")</f>
        <v>Not Required</v>
      </c>
      <c r="G3" s="10">
        <f>FinalAllocation[[#This Row],[Required CCEIS Carryover (267)]]+FinalAllocation[[#This Row],[Required CCEIS Current FY (269)]]</f>
        <v>0</v>
      </c>
      <c r="H3" s="43">
        <v>0</v>
      </c>
      <c r="I3" s="43">
        <v>0</v>
      </c>
      <c r="J3" s="15">
        <f>FinalAllocation[[#This Row],[Required PSPS Carryover (266)]]+FinalAllocation[[#This Row],[Required PSPS Current FY (268)]]</f>
        <v>0</v>
      </c>
      <c r="K3" s="43">
        <v>315451.19</v>
      </c>
      <c r="L3" s="43">
        <v>12250.74</v>
      </c>
      <c r="M3" s="44">
        <v>79398.039999999994</v>
      </c>
      <c r="N3" s="9">
        <v>28200.53</v>
      </c>
      <c r="O3" s="4" t="s">
        <v>260</v>
      </c>
      <c r="T3"/>
    </row>
    <row r="4" spans="1:20" ht="15.75" x14ac:dyDescent="0.25">
      <c r="A4" s="4" t="s">
        <v>261</v>
      </c>
      <c r="B4" s="47" t="s">
        <v>2</v>
      </c>
      <c r="C4" s="46">
        <v>943862.06</v>
      </c>
      <c r="D4" s="61">
        <v>2611.98</v>
      </c>
      <c r="E4" s="15">
        <v>69259.42</v>
      </c>
      <c r="F4" s="24" t="str">
        <f t="shared" si="1"/>
        <v>Required</v>
      </c>
      <c r="G4" s="10">
        <f>FinalAllocation[[#This Row],[Required CCEIS Carryover (267)]]+FinalAllocation[[#This Row],[Required CCEIS Current FY (269)]]</f>
        <v>71871.399999999994</v>
      </c>
      <c r="H4" s="43">
        <v>8997.52</v>
      </c>
      <c r="I4" s="43">
        <v>18122.55</v>
      </c>
      <c r="J4" s="15">
        <f>FinalAllocation[[#This Row],[Required PSPS Carryover (266)]]+FinalAllocation[[#This Row],[Required PSPS Current FY (268)]]</f>
        <v>27120.07</v>
      </c>
      <c r="K4" s="43">
        <v>527738.91999999993</v>
      </c>
      <c r="L4" s="43">
        <v>21464.85</v>
      </c>
      <c r="M4" s="44">
        <v>70576.03</v>
      </c>
      <c r="N4" s="9">
        <v>25067.14</v>
      </c>
      <c r="O4" s="4" t="s">
        <v>261</v>
      </c>
      <c r="T4"/>
    </row>
    <row r="5" spans="1:20" ht="15.75" x14ac:dyDescent="0.25">
      <c r="A5" s="4" t="s">
        <v>262</v>
      </c>
      <c r="B5" s="47" t="s">
        <v>3</v>
      </c>
      <c r="C5" s="46">
        <v>1302391.33</v>
      </c>
      <c r="D5" s="61">
        <v>0</v>
      </c>
      <c r="E5" s="15">
        <v>0</v>
      </c>
      <c r="F5" s="24" t="str">
        <f t="shared" si="1"/>
        <v>Not Required</v>
      </c>
      <c r="G5" s="10">
        <f>FinalAllocation[[#This Row],[Required CCEIS Carryover (267)]]+FinalAllocation[[#This Row],[Required CCEIS Current FY (269)]]</f>
        <v>0</v>
      </c>
      <c r="H5" s="43">
        <v>7198.57</v>
      </c>
      <c r="I5" s="43">
        <v>6619.54</v>
      </c>
      <c r="J5" s="15">
        <f>FinalAllocation[[#This Row],[Required PSPS Carryover (266)]]+FinalAllocation[[#This Row],[Required PSPS Current FY (268)]]</f>
        <v>13818.11</v>
      </c>
      <c r="K5" s="43">
        <v>474376.07999999996</v>
      </c>
      <c r="L5" s="43">
        <v>32377.23</v>
      </c>
      <c r="M5" s="44">
        <v>119727.2</v>
      </c>
      <c r="N5" s="9">
        <v>42524.61</v>
      </c>
      <c r="O5" s="4" t="s">
        <v>262</v>
      </c>
      <c r="T5"/>
    </row>
    <row r="6" spans="1:20" ht="15.75" x14ac:dyDescent="0.25">
      <c r="A6" s="4" t="s">
        <v>263</v>
      </c>
      <c r="B6" s="48" t="s">
        <v>4</v>
      </c>
      <c r="C6" s="46">
        <v>747911.61</v>
      </c>
      <c r="D6" s="61">
        <v>0</v>
      </c>
      <c r="E6" s="15">
        <v>0</v>
      </c>
      <c r="F6" s="24" t="str">
        <f t="shared" si="1"/>
        <v>Not Required</v>
      </c>
      <c r="G6" s="10">
        <f>FinalAllocation[[#This Row],[Required CCEIS Carryover (267)]]+FinalAllocation[[#This Row],[Required CCEIS Current FY (269)]]</f>
        <v>0</v>
      </c>
      <c r="H6" s="43">
        <v>0</v>
      </c>
      <c r="I6" s="43">
        <v>0</v>
      </c>
      <c r="J6" s="15">
        <f>FinalAllocation[[#This Row],[Required PSPS Carryover (266)]]+FinalAllocation[[#This Row],[Required PSPS Current FY (268)]]</f>
        <v>0</v>
      </c>
      <c r="K6" s="43">
        <v>541026.15999999992</v>
      </c>
      <c r="L6" s="43">
        <v>25342.53</v>
      </c>
      <c r="M6" s="44">
        <v>120987.49</v>
      </c>
      <c r="N6" s="9">
        <v>42972.24</v>
      </c>
      <c r="O6" s="4" t="s">
        <v>263</v>
      </c>
      <c r="T6"/>
    </row>
    <row r="7" spans="1:20" ht="15.75" x14ac:dyDescent="0.25">
      <c r="A7" s="4" t="s">
        <v>264</v>
      </c>
      <c r="B7" s="47" t="s">
        <v>5</v>
      </c>
      <c r="C7" s="46">
        <v>498461.39</v>
      </c>
      <c r="D7" s="61">
        <v>0</v>
      </c>
      <c r="E7" s="15">
        <v>0</v>
      </c>
      <c r="F7" s="24" t="str">
        <f t="shared" si="1"/>
        <v>Not Required</v>
      </c>
      <c r="G7" s="10">
        <f>FinalAllocation[[#This Row],[Required CCEIS Carryover (267)]]+FinalAllocation[[#This Row],[Required CCEIS Current FY (269)]]</f>
        <v>0</v>
      </c>
      <c r="H7" s="43">
        <v>0</v>
      </c>
      <c r="I7" s="43">
        <v>0</v>
      </c>
      <c r="J7" s="15">
        <f>FinalAllocation[[#This Row],[Required PSPS Carryover (266)]]+FinalAllocation[[#This Row],[Required PSPS Current FY (268)]]</f>
        <v>0</v>
      </c>
      <c r="K7" s="43">
        <v>189684.31</v>
      </c>
      <c r="L7" s="43">
        <v>8845.66</v>
      </c>
      <c r="M7" s="44">
        <v>16412.95</v>
      </c>
      <c r="N7" s="9">
        <v>5829.53</v>
      </c>
      <c r="O7" s="4" t="s">
        <v>264</v>
      </c>
      <c r="T7"/>
    </row>
    <row r="8" spans="1:20" ht="15.75" x14ac:dyDescent="0.25">
      <c r="A8" s="4" t="s">
        <v>265</v>
      </c>
      <c r="B8" s="47" t="s">
        <v>6</v>
      </c>
      <c r="C8" s="46">
        <v>3885202.26</v>
      </c>
      <c r="D8" s="61">
        <v>0</v>
      </c>
      <c r="E8" s="15">
        <v>0</v>
      </c>
      <c r="F8" s="24" t="str">
        <f t="shared" si="1"/>
        <v>Not Required</v>
      </c>
      <c r="G8" s="10">
        <f>FinalAllocation[[#This Row],[Required CCEIS Carryover (267)]]+FinalAllocation[[#This Row],[Required CCEIS Current FY (269)]]</f>
        <v>0</v>
      </c>
      <c r="H8" s="43">
        <v>7333.06</v>
      </c>
      <c r="I8" s="43">
        <v>15041.43</v>
      </c>
      <c r="J8" s="15">
        <f>FinalAllocation[[#This Row],[Required PSPS Carryover (266)]]+FinalAllocation[[#This Row],[Required PSPS Current FY (268)]]</f>
        <v>22374.49</v>
      </c>
      <c r="K8" s="43">
        <v>992874.27999999991</v>
      </c>
      <c r="L8" s="43">
        <v>40931.550000000003</v>
      </c>
      <c r="M8" s="44">
        <v>160056.37</v>
      </c>
      <c r="N8" s="9">
        <v>56848.7</v>
      </c>
      <c r="O8" s="4" t="s">
        <v>265</v>
      </c>
      <c r="T8"/>
    </row>
    <row r="9" spans="1:20" ht="15.75" x14ac:dyDescent="0.25">
      <c r="A9" s="4" t="s">
        <v>266</v>
      </c>
      <c r="B9" s="48" t="s">
        <v>7</v>
      </c>
      <c r="C9" s="46">
        <v>332246.13</v>
      </c>
      <c r="D9" s="61">
        <v>0</v>
      </c>
      <c r="E9" s="15">
        <v>0</v>
      </c>
      <c r="F9" s="24" t="str">
        <f t="shared" si="1"/>
        <v>Not Required</v>
      </c>
      <c r="G9" s="10">
        <f>FinalAllocation[[#This Row],[Required CCEIS Carryover (267)]]+FinalAllocation[[#This Row],[Required CCEIS Current FY (269)]]</f>
        <v>0</v>
      </c>
      <c r="H9" s="43">
        <v>0</v>
      </c>
      <c r="I9" s="43">
        <v>0</v>
      </c>
      <c r="J9" s="15">
        <f>FinalAllocation[[#This Row],[Required PSPS Carryover (266)]]+FinalAllocation[[#This Row],[Required PSPS Current FY (268)]]</f>
        <v>0</v>
      </c>
      <c r="K9" s="43">
        <v>151456.17000000001</v>
      </c>
      <c r="L9" s="43">
        <v>12854.69</v>
      </c>
      <c r="M9" s="44">
        <v>13863.15</v>
      </c>
      <c r="N9" s="9">
        <v>4923.8999999999996</v>
      </c>
      <c r="O9" s="4" t="s">
        <v>266</v>
      </c>
      <c r="T9"/>
    </row>
    <row r="10" spans="1:20" ht="15.75" x14ac:dyDescent="0.25">
      <c r="A10" s="4" t="s">
        <v>267</v>
      </c>
      <c r="B10" s="47" t="s">
        <v>8</v>
      </c>
      <c r="C10" s="46">
        <v>20282018.34</v>
      </c>
      <c r="D10" s="61">
        <v>0</v>
      </c>
      <c r="E10" s="15">
        <v>0</v>
      </c>
      <c r="F10" s="24" t="str">
        <f t="shared" si="1"/>
        <v>Not Required</v>
      </c>
      <c r="G10" s="10">
        <f>FinalAllocation[[#This Row],[Required CCEIS Carryover (267)]]+FinalAllocation[[#This Row],[Required CCEIS Current FY (269)]]</f>
        <v>0</v>
      </c>
      <c r="H10" s="43">
        <v>132016.69</v>
      </c>
      <c r="I10" s="43">
        <v>94472.37</v>
      </c>
      <c r="J10" s="15">
        <f>FinalAllocation[[#This Row],[Required PSPS Carryover (266)]]+FinalAllocation[[#This Row],[Required PSPS Current FY (268)]]</f>
        <v>226489.06</v>
      </c>
      <c r="K10" s="43">
        <v>4146809.1999999997</v>
      </c>
      <c r="L10" s="43">
        <v>105254.8</v>
      </c>
      <c r="M10" s="44">
        <v>370525.02</v>
      </c>
      <c r="N10" s="9">
        <v>131602.5</v>
      </c>
      <c r="O10" s="4" t="s">
        <v>267</v>
      </c>
      <c r="T10"/>
    </row>
    <row r="11" spans="1:20" ht="15.75" x14ac:dyDescent="0.25">
      <c r="A11" s="4" t="s">
        <v>268</v>
      </c>
      <c r="B11" s="47" t="s">
        <v>9</v>
      </c>
      <c r="C11" s="46">
        <v>452223.27</v>
      </c>
      <c r="D11" s="61">
        <v>0</v>
      </c>
      <c r="E11" s="15">
        <v>0</v>
      </c>
      <c r="F11" s="24" t="str">
        <f t="shared" si="1"/>
        <v>Not Required</v>
      </c>
      <c r="G11" s="10">
        <f>FinalAllocation[[#This Row],[Required CCEIS Carryover (267)]]+FinalAllocation[[#This Row],[Required CCEIS Current FY (269)]]</f>
        <v>0</v>
      </c>
      <c r="H11" s="43">
        <v>1471.72</v>
      </c>
      <c r="I11" s="43">
        <v>1649.45</v>
      </c>
      <c r="J11" s="15">
        <f>FinalAllocation[[#This Row],[Required PSPS Carryover (266)]]+FinalAllocation[[#This Row],[Required PSPS Current FY (268)]]</f>
        <v>3121.17</v>
      </c>
      <c r="K11" s="43">
        <v>216294.38999999998</v>
      </c>
      <c r="L11" s="43">
        <v>5758.65</v>
      </c>
      <c r="M11" s="44">
        <v>17644</v>
      </c>
      <c r="N11" s="9">
        <v>6266.78</v>
      </c>
      <c r="O11" s="4" t="s">
        <v>268</v>
      </c>
      <c r="T11"/>
    </row>
    <row r="12" spans="1:20" ht="15.75" x14ac:dyDescent="0.25">
      <c r="A12" s="4" t="s">
        <v>269</v>
      </c>
      <c r="B12" s="47" t="s">
        <v>10</v>
      </c>
      <c r="C12" s="46">
        <v>1708072.78</v>
      </c>
      <c r="D12" s="61">
        <v>0</v>
      </c>
      <c r="E12" s="15">
        <v>0</v>
      </c>
      <c r="F12" s="24" t="str">
        <f t="shared" si="1"/>
        <v>Not Required</v>
      </c>
      <c r="G12" s="10">
        <f>FinalAllocation[[#This Row],[Required CCEIS Carryover (267)]]+FinalAllocation[[#This Row],[Required CCEIS Current FY (269)]]</f>
        <v>0</v>
      </c>
      <c r="H12" s="43">
        <v>1581.92</v>
      </c>
      <c r="I12" s="43">
        <v>1558.01</v>
      </c>
      <c r="J12" s="15">
        <f>FinalAllocation[[#This Row],[Required PSPS Carryover (266)]]+FinalAllocation[[#This Row],[Required PSPS Current FY (268)]]</f>
        <v>3139.9300000000003</v>
      </c>
      <c r="K12" s="43">
        <v>618169.82000000007</v>
      </c>
      <c r="L12" s="43">
        <v>10636.48</v>
      </c>
      <c r="M12" s="44">
        <v>31507.15</v>
      </c>
      <c r="N12" s="9">
        <v>21478.53</v>
      </c>
      <c r="O12" s="4" t="s">
        <v>269</v>
      </c>
      <c r="T12"/>
    </row>
    <row r="13" spans="1:20" ht="15.75" x14ac:dyDescent="0.25">
      <c r="A13" s="4" t="s">
        <v>270</v>
      </c>
      <c r="B13" s="48" t="s">
        <v>11</v>
      </c>
      <c r="C13" s="46">
        <v>2008590.66</v>
      </c>
      <c r="D13" s="61">
        <v>12362.56</v>
      </c>
      <c r="E13" s="15">
        <v>66367.8</v>
      </c>
      <c r="F13" s="24" t="str">
        <f t="shared" si="1"/>
        <v>Required</v>
      </c>
      <c r="G13" s="10">
        <f>FinalAllocation[[#This Row],[Required CCEIS Carryover (267)]]+FinalAllocation[[#This Row],[Required CCEIS Current FY (269)]]</f>
        <v>78730.36</v>
      </c>
      <c r="H13" s="43">
        <v>4279.76</v>
      </c>
      <c r="I13" s="43">
        <v>10670.1</v>
      </c>
      <c r="J13" s="15">
        <f>FinalAllocation[[#This Row],[Required PSPS Carryover (266)]]+FinalAllocation[[#This Row],[Required PSPS Current FY (268)]]</f>
        <v>14949.86</v>
      </c>
      <c r="K13" s="43">
        <v>523309.8</v>
      </c>
      <c r="L13" s="43">
        <v>14933.98</v>
      </c>
      <c r="M13" s="44">
        <v>58324.53</v>
      </c>
      <c r="N13" s="9">
        <v>19785.509999999998</v>
      </c>
      <c r="O13" s="4" t="s">
        <v>270</v>
      </c>
      <c r="T13"/>
    </row>
    <row r="14" spans="1:20" ht="15.75" x14ac:dyDescent="0.25">
      <c r="A14" s="4" t="s">
        <v>271</v>
      </c>
      <c r="B14" s="47" t="s">
        <v>12</v>
      </c>
      <c r="C14" s="46">
        <v>14286857.050000001</v>
      </c>
      <c r="D14" s="61">
        <v>0</v>
      </c>
      <c r="E14" s="15">
        <v>0</v>
      </c>
      <c r="F14" s="24" t="str">
        <f t="shared" si="1"/>
        <v>Not Required</v>
      </c>
      <c r="G14" s="10">
        <f>FinalAllocation[[#This Row],[Required CCEIS Carryover (267)]]+FinalAllocation[[#This Row],[Required CCEIS Current FY (269)]]</f>
        <v>0</v>
      </c>
      <c r="H14" s="43">
        <v>0</v>
      </c>
      <c r="I14" s="43">
        <v>72364.62</v>
      </c>
      <c r="J14" s="15">
        <f>FinalAllocation[[#This Row],[Required PSPS Carryover (266)]]+FinalAllocation[[#This Row],[Required PSPS Current FY (268)]]</f>
        <v>72364.62</v>
      </c>
      <c r="K14" s="43">
        <v>3755255.92</v>
      </c>
      <c r="L14" s="43">
        <v>106753.59</v>
      </c>
      <c r="M14" s="44">
        <v>320112.74</v>
      </c>
      <c r="N14" s="9">
        <v>113697.4</v>
      </c>
      <c r="O14" s="4" t="s">
        <v>271</v>
      </c>
      <c r="T14"/>
    </row>
    <row r="15" spans="1:20" ht="15.75" x14ac:dyDescent="0.25">
      <c r="A15" s="4" t="s">
        <v>272</v>
      </c>
      <c r="B15" s="47" t="s">
        <v>13</v>
      </c>
      <c r="C15" s="46">
        <v>5191386.49</v>
      </c>
      <c r="D15" s="61">
        <v>0</v>
      </c>
      <c r="E15" s="15">
        <v>0</v>
      </c>
      <c r="F15" s="24" t="str">
        <f t="shared" si="1"/>
        <v>Not Required</v>
      </c>
      <c r="G15" s="10">
        <f>FinalAllocation[[#This Row],[Required CCEIS Carryover (267)]]+FinalAllocation[[#This Row],[Required CCEIS Current FY (269)]]</f>
        <v>0</v>
      </c>
      <c r="H15" s="43">
        <v>13909.96</v>
      </c>
      <c r="I15" s="43">
        <v>16269</v>
      </c>
      <c r="J15" s="15">
        <f>FinalAllocation[[#This Row],[Required PSPS Carryover (266)]]+FinalAllocation[[#This Row],[Required PSPS Current FY (268)]]</f>
        <v>30178.959999999999</v>
      </c>
      <c r="K15" s="43">
        <v>961225.71</v>
      </c>
      <c r="L15" s="43">
        <v>25910.13</v>
      </c>
      <c r="M15" s="44">
        <v>118466.92</v>
      </c>
      <c r="N15" s="9">
        <v>42076.99</v>
      </c>
      <c r="O15" s="4" t="s">
        <v>272</v>
      </c>
      <c r="T15"/>
    </row>
    <row r="16" spans="1:20" ht="15.75" x14ac:dyDescent="0.25">
      <c r="A16" s="4" t="s">
        <v>273</v>
      </c>
      <c r="B16" s="48" t="s">
        <v>14</v>
      </c>
      <c r="C16" s="46">
        <v>1992246.21</v>
      </c>
      <c r="D16" s="61">
        <v>0</v>
      </c>
      <c r="E16" s="15">
        <v>0</v>
      </c>
      <c r="F16" s="24" t="str">
        <f t="shared" si="1"/>
        <v>Not Required</v>
      </c>
      <c r="G16" s="10">
        <f>FinalAllocation[[#This Row],[Required CCEIS Carryover (267)]]+FinalAllocation[[#This Row],[Required CCEIS Current FY (269)]]</f>
        <v>0</v>
      </c>
      <c r="H16" s="43">
        <v>0</v>
      </c>
      <c r="I16" s="43">
        <v>5041.0600000000004</v>
      </c>
      <c r="J16" s="15">
        <f>FinalAllocation[[#This Row],[Required PSPS Carryover (266)]]+FinalAllocation[[#This Row],[Required PSPS Current FY (268)]]</f>
        <v>5041.0600000000004</v>
      </c>
      <c r="K16" s="43">
        <v>650631.69999999995</v>
      </c>
      <c r="L16" s="43">
        <v>17014.07</v>
      </c>
      <c r="M16" s="44">
        <v>36548.300000000003</v>
      </c>
      <c r="N16" s="9">
        <v>12981.19</v>
      </c>
      <c r="O16" s="4" t="s">
        <v>273</v>
      </c>
      <c r="T16"/>
    </row>
    <row r="17" spans="1:20" ht="15.75" x14ac:dyDescent="0.25">
      <c r="A17" s="4" t="s">
        <v>274</v>
      </c>
      <c r="B17" s="47" t="s">
        <v>15</v>
      </c>
      <c r="C17" s="46">
        <v>349223.47</v>
      </c>
      <c r="D17" s="61">
        <v>0</v>
      </c>
      <c r="E17" s="15">
        <v>0</v>
      </c>
      <c r="F17" s="24" t="str">
        <f t="shared" si="1"/>
        <v>Not Required</v>
      </c>
      <c r="G17" s="10">
        <f>FinalAllocation[[#This Row],[Required CCEIS Carryover (267)]]+FinalAllocation[[#This Row],[Required CCEIS Current FY (269)]]</f>
        <v>0</v>
      </c>
      <c r="H17" s="43">
        <v>0</v>
      </c>
      <c r="I17" s="43">
        <v>0</v>
      </c>
      <c r="J17" s="15">
        <f>FinalAllocation[[#This Row],[Required PSPS Carryover (266)]]+FinalAllocation[[#This Row],[Required PSPS Current FY (268)]]</f>
        <v>0</v>
      </c>
      <c r="K17" s="43">
        <v>210427.72</v>
      </c>
      <c r="L17" s="43">
        <v>19702.740000000002</v>
      </c>
      <c r="M17" s="44">
        <v>25405.22</v>
      </c>
      <c r="N17" s="9">
        <v>8634.2999999999993</v>
      </c>
      <c r="O17" s="4" t="s">
        <v>274</v>
      </c>
      <c r="T17"/>
    </row>
    <row r="18" spans="1:20" ht="15.75" x14ac:dyDescent="0.25">
      <c r="A18" s="4" t="s">
        <v>275</v>
      </c>
      <c r="B18" s="47" t="s">
        <v>16</v>
      </c>
      <c r="C18" s="46">
        <v>236860.52</v>
      </c>
      <c r="D18" s="61">
        <v>0</v>
      </c>
      <c r="E18" s="15">
        <v>0</v>
      </c>
      <c r="F18" s="24" t="str">
        <f t="shared" si="1"/>
        <v>Not Required</v>
      </c>
      <c r="G18" s="10">
        <f>FinalAllocation[[#This Row],[Required CCEIS Carryover (267)]]+FinalAllocation[[#This Row],[Required CCEIS Current FY (269)]]</f>
        <v>0</v>
      </c>
      <c r="H18" s="43">
        <v>0</v>
      </c>
      <c r="I18" s="43">
        <v>0</v>
      </c>
      <c r="J18" s="15">
        <f>FinalAllocation[[#This Row],[Required PSPS Carryover (266)]]+FinalAllocation[[#This Row],[Required PSPS Current FY (268)]]</f>
        <v>0</v>
      </c>
      <c r="K18" s="43">
        <v>393893.91</v>
      </c>
      <c r="L18" s="43">
        <v>15369.86</v>
      </c>
      <c r="M18" s="44">
        <v>8475.0300000000007</v>
      </c>
      <c r="N18" s="9">
        <v>2238.13</v>
      </c>
      <c r="O18" s="4" t="s">
        <v>275</v>
      </c>
      <c r="T18"/>
    </row>
    <row r="19" spans="1:20" ht="15.75" x14ac:dyDescent="0.25">
      <c r="A19" s="4" t="s">
        <v>276</v>
      </c>
      <c r="B19" s="47" t="s">
        <v>17</v>
      </c>
      <c r="C19" s="46">
        <v>1243503.3999999999</v>
      </c>
      <c r="D19" s="61">
        <v>0</v>
      </c>
      <c r="E19" s="15">
        <v>0</v>
      </c>
      <c r="F19" s="24" t="str">
        <f t="shared" si="1"/>
        <v>Not Required</v>
      </c>
      <c r="G19" s="10">
        <f>FinalAllocation[[#This Row],[Required CCEIS Carryover (267)]]+FinalAllocation[[#This Row],[Required CCEIS Current FY (269)]]</f>
        <v>0</v>
      </c>
      <c r="H19" s="43">
        <v>0</v>
      </c>
      <c r="I19" s="43">
        <v>0</v>
      </c>
      <c r="J19" s="15">
        <f>FinalAllocation[[#This Row],[Required PSPS Carryover (266)]]+FinalAllocation[[#This Row],[Required PSPS Current FY (268)]]</f>
        <v>0</v>
      </c>
      <c r="K19" s="43">
        <v>892135.62</v>
      </c>
      <c r="L19" s="43" t="s">
        <v>556</v>
      </c>
      <c r="M19" s="44">
        <v>0</v>
      </c>
      <c r="N19" s="9">
        <v>0</v>
      </c>
      <c r="O19" s="4" t="s">
        <v>276</v>
      </c>
      <c r="T19"/>
    </row>
    <row r="20" spans="1:20" ht="15.75" x14ac:dyDescent="0.25">
      <c r="A20" s="4" t="s">
        <v>277</v>
      </c>
      <c r="B20" s="47" t="s">
        <v>18</v>
      </c>
      <c r="C20" s="46">
        <v>28119.84</v>
      </c>
      <c r="D20" s="61">
        <v>0</v>
      </c>
      <c r="E20" s="15">
        <v>0</v>
      </c>
      <c r="F20" s="24" t="str">
        <f t="shared" si="1"/>
        <v>Not Required</v>
      </c>
      <c r="G20" s="10">
        <f>FinalAllocation[[#This Row],[Required CCEIS Carryover (267)]]+FinalAllocation[[#This Row],[Required CCEIS Current FY (269)]]</f>
        <v>0</v>
      </c>
      <c r="H20" s="43">
        <v>0</v>
      </c>
      <c r="I20" s="43">
        <v>0</v>
      </c>
      <c r="J20" s="15">
        <f>FinalAllocation[[#This Row],[Required PSPS Carryover (266)]]+FinalAllocation[[#This Row],[Required PSPS Current FY (268)]]</f>
        <v>0</v>
      </c>
      <c r="K20" s="43">
        <v>12788.15</v>
      </c>
      <c r="L20" s="43">
        <v>0</v>
      </c>
      <c r="M20" s="44">
        <v>0</v>
      </c>
      <c r="N20" s="9">
        <v>0</v>
      </c>
      <c r="O20" s="4" t="s">
        <v>277</v>
      </c>
      <c r="T20"/>
    </row>
    <row r="21" spans="1:20" ht="15.75" x14ac:dyDescent="0.25">
      <c r="A21" s="4" t="s">
        <v>544</v>
      </c>
      <c r="B21" s="47" t="s">
        <v>545</v>
      </c>
      <c r="C21" s="46">
        <v>0</v>
      </c>
      <c r="D21" s="61"/>
      <c r="E21" s="15"/>
      <c r="F21" s="24" t="str">
        <f t="shared" si="1"/>
        <v>Not Required</v>
      </c>
      <c r="G21" s="10">
        <f>FinalAllocation[[#This Row],[Required CCEIS Carryover (267)]]+FinalAllocation[[#This Row],[Required CCEIS Current FY (269)]]</f>
        <v>0</v>
      </c>
      <c r="H21" s="43">
        <v>0</v>
      </c>
      <c r="I21" s="43"/>
      <c r="J21" s="15">
        <f>FinalAllocation[[#This Row],[Required PSPS Carryover (266)]]+FinalAllocation[[#This Row],[Required PSPS Current FY (268)]]</f>
        <v>0</v>
      </c>
      <c r="K21" s="43">
        <v>14957.7</v>
      </c>
      <c r="L21" s="43">
        <v>0</v>
      </c>
      <c r="M21" s="44">
        <v>0</v>
      </c>
      <c r="N21" s="9">
        <v>0</v>
      </c>
      <c r="O21" s="4" t="s">
        <v>544</v>
      </c>
      <c r="T21"/>
    </row>
    <row r="22" spans="1:20" ht="15.75" x14ac:dyDescent="0.25">
      <c r="A22" s="4" t="s">
        <v>546</v>
      </c>
      <c r="B22" s="47" t="s">
        <v>547</v>
      </c>
      <c r="C22" s="46">
        <v>0</v>
      </c>
      <c r="D22" s="61"/>
      <c r="E22" s="15"/>
      <c r="F22" s="24" t="str">
        <f t="shared" si="1"/>
        <v>Not Required</v>
      </c>
      <c r="G22" s="10">
        <f>FinalAllocation[[#This Row],[Required CCEIS Carryover (267)]]+FinalAllocation[[#This Row],[Required CCEIS Current FY (269)]]</f>
        <v>0</v>
      </c>
      <c r="H22" s="43">
        <v>0</v>
      </c>
      <c r="I22" s="43"/>
      <c r="J22" s="15">
        <f>FinalAllocation[[#This Row],[Required PSPS Carryover (266)]]+FinalAllocation[[#This Row],[Required PSPS Current FY (268)]]</f>
        <v>0</v>
      </c>
      <c r="K22" s="43">
        <v>14514.11</v>
      </c>
      <c r="L22" s="43">
        <v>0</v>
      </c>
      <c r="M22" s="44">
        <v>0</v>
      </c>
      <c r="N22" s="9">
        <v>0</v>
      </c>
      <c r="O22" s="4" t="s">
        <v>546</v>
      </c>
      <c r="T22"/>
    </row>
    <row r="23" spans="1:20" ht="15.75" x14ac:dyDescent="0.25">
      <c r="A23" s="4" t="s">
        <v>278</v>
      </c>
      <c r="B23" s="47" t="s">
        <v>19</v>
      </c>
      <c r="C23" s="46">
        <v>366965.53</v>
      </c>
      <c r="D23" s="61">
        <v>0</v>
      </c>
      <c r="E23" s="15">
        <v>0</v>
      </c>
      <c r="F23" s="24" t="str">
        <f t="shared" si="1"/>
        <v>Not Required</v>
      </c>
      <c r="G23" s="10">
        <f>FinalAllocation[[#This Row],[Required CCEIS Carryover (267)]]+FinalAllocation[[#This Row],[Required CCEIS Current FY (269)]]</f>
        <v>0</v>
      </c>
      <c r="H23" s="43">
        <v>0</v>
      </c>
      <c r="I23" s="43">
        <v>1356.27</v>
      </c>
      <c r="J23" s="15">
        <f>FinalAllocation[[#This Row],[Required PSPS Carryover (266)]]+FinalAllocation[[#This Row],[Required PSPS Current FY (268)]]</f>
        <v>1356.27</v>
      </c>
      <c r="K23" s="43">
        <v>130805.01</v>
      </c>
      <c r="L23" s="43">
        <v>5813.6</v>
      </c>
      <c r="M23" s="44">
        <v>11342.57</v>
      </c>
      <c r="N23" s="9">
        <v>4028.64</v>
      </c>
      <c r="O23" s="4" t="s">
        <v>278</v>
      </c>
      <c r="T23"/>
    </row>
    <row r="24" spans="1:20" ht="15.75" x14ac:dyDescent="0.25">
      <c r="A24" s="4" t="s">
        <v>279</v>
      </c>
      <c r="B24" s="48" t="s">
        <v>20</v>
      </c>
      <c r="C24" s="46">
        <v>550059.86</v>
      </c>
      <c r="D24" s="61">
        <v>0</v>
      </c>
      <c r="E24" s="15">
        <v>0</v>
      </c>
      <c r="F24" s="24" t="str">
        <f t="shared" si="1"/>
        <v>Not Required</v>
      </c>
      <c r="G24" s="10">
        <f>FinalAllocation[[#This Row],[Required CCEIS Carryover (267)]]+FinalAllocation[[#This Row],[Required CCEIS Current FY (269)]]</f>
        <v>0</v>
      </c>
      <c r="H24" s="43">
        <v>0</v>
      </c>
      <c r="I24" s="43">
        <v>0</v>
      </c>
      <c r="J24" s="15">
        <f>FinalAllocation[[#This Row],[Required PSPS Carryover (266)]]+FinalAllocation[[#This Row],[Required PSPS Current FY (268)]]</f>
        <v>0</v>
      </c>
      <c r="K24" s="43">
        <v>236979.26</v>
      </c>
      <c r="L24" s="43">
        <v>6030.07</v>
      </c>
      <c r="M24" s="44">
        <v>21424.86</v>
      </c>
      <c r="N24" s="9">
        <v>7609.66</v>
      </c>
      <c r="O24" s="4" t="s">
        <v>279</v>
      </c>
      <c r="T24"/>
    </row>
    <row r="25" spans="1:20" ht="15.75" x14ac:dyDescent="0.25">
      <c r="A25" s="4" t="s">
        <v>280</v>
      </c>
      <c r="B25" s="47" t="s">
        <v>21</v>
      </c>
      <c r="C25" s="46">
        <v>2462735.79</v>
      </c>
      <c r="D25" s="61">
        <v>0</v>
      </c>
      <c r="E25" s="15">
        <v>0</v>
      </c>
      <c r="F25" s="24" t="str">
        <f t="shared" si="1"/>
        <v>Not Required</v>
      </c>
      <c r="G25" s="10">
        <f>FinalAllocation[[#This Row],[Required CCEIS Carryover (267)]]+FinalAllocation[[#This Row],[Required CCEIS Current FY (269)]]</f>
        <v>0</v>
      </c>
      <c r="H25" s="43">
        <v>3968.46</v>
      </c>
      <c r="I25" s="43">
        <v>4461.8999999999996</v>
      </c>
      <c r="J25" s="15">
        <f>FinalAllocation[[#This Row],[Required PSPS Carryover (266)]]+FinalAllocation[[#This Row],[Required PSPS Current FY (268)]]</f>
        <v>8430.36</v>
      </c>
      <c r="K25" s="43">
        <v>692216.55</v>
      </c>
      <c r="L25" s="43">
        <v>41756.339999999997</v>
      </c>
      <c r="M25" s="44">
        <v>131069.78</v>
      </c>
      <c r="N25" s="9">
        <v>46553.26</v>
      </c>
      <c r="O25" s="4" t="s">
        <v>280</v>
      </c>
      <c r="T25"/>
    </row>
    <row r="26" spans="1:20" ht="15.75" x14ac:dyDescent="0.25">
      <c r="A26" s="4" t="s">
        <v>281</v>
      </c>
      <c r="B26" s="48" t="s">
        <v>22</v>
      </c>
      <c r="C26" s="46">
        <v>212919.25</v>
      </c>
      <c r="D26" s="61">
        <v>0</v>
      </c>
      <c r="E26" s="15">
        <v>0</v>
      </c>
      <c r="F26" s="24" t="str">
        <f t="shared" si="1"/>
        <v>Not Required</v>
      </c>
      <c r="G26" s="10">
        <f>FinalAllocation[[#This Row],[Required CCEIS Carryover (267)]]+FinalAllocation[[#This Row],[Required CCEIS Current FY (269)]]</f>
        <v>0</v>
      </c>
      <c r="H26" s="43">
        <v>0</v>
      </c>
      <c r="I26" s="43">
        <v>0</v>
      </c>
      <c r="J26" s="15">
        <f>FinalAllocation[[#This Row],[Required PSPS Carryover (266)]]+FinalAllocation[[#This Row],[Required PSPS Current FY (268)]]</f>
        <v>0</v>
      </c>
      <c r="K26" s="43">
        <v>118118.26000000001</v>
      </c>
      <c r="L26" s="43">
        <v>9245.77</v>
      </c>
      <c r="M26" s="44">
        <v>7561.71</v>
      </c>
      <c r="N26" s="9">
        <v>2685.76</v>
      </c>
      <c r="O26" s="4" t="s">
        <v>281</v>
      </c>
      <c r="T26"/>
    </row>
    <row r="27" spans="1:20" ht="15.75" x14ac:dyDescent="0.25">
      <c r="A27" s="4" t="s">
        <v>282</v>
      </c>
      <c r="B27" s="47" t="s">
        <v>23</v>
      </c>
      <c r="C27" s="46">
        <v>601288.11</v>
      </c>
      <c r="D27" s="61">
        <v>0</v>
      </c>
      <c r="E27" s="15">
        <v>0</v>
      </c>
      <c r="F27" s="24" t="str">
        <f t="shared" si="1"/>
        <v>Not Required</v>
      </c>
      <c r="G27" s="10">
        <f>FinalAllocation[[#This Row],[Required CCEIS Carryover (267)]]+FinalAllocation[[#This Row],[Required CCEIS Current FY (269)]]</f>
        <v>0</v>
      </c>
      <c r="H27" s="43">
        <v>0</v>
      </c>
      <c r="I27" s="43">
        <v>0</v>
      </c>
      <c r="J27" s="15">
        <f>FinalAllocation[[#This Row],[Required PSPS Carryover (266)]]+FinalAllocation[[#This Row],[Required PSPS Current FY (268)]]</f>
        <v>0</v>
      </c>
      <c r="K27" s="43">
        <v>211721.86</v>
      </c>
      <c r="L27" s="43">
        <v>7500.91</v>
      </c>
      <c r="M27" s="44">
        <v>16383.72</v>
      </c>
      <c r="N27" s="9">
        <v>6551.5</v>
      </c>
      <c r="O27" s="4" t="s">
        <v>282</v>
      </c>
      <c r="T27"/>
    </row>
    <row r="28" spans="1:20" ht="15.75" x14ac:dyDescent="0.25">
      <c r="A28" s="4" t="s">
        <v>283</v>
      </c>
      <c r="B28" s="48" t="s">
        <v>24</v>
      </c>
      <c r="C28" s="46">
        <v>259323.91</v>
      </c>
      <c r="D28" s="61">
        <v>0</v>
      </c>
      <c r="E28" s="15">
        <v>0</v>
      </c>
      <c r="F28" s="24" t="str">
        <f t="shared" si="1"/>
        <v>Not Required</v>
      </c>
      <c r="G28" s="10">
        <f>FinalAllocation[[#This Row],[Required CCEIS Carryover (267)]]+FinalAllocation[[#This Row],[Required CCEIS Current FY (269)]]</f>
        <v>0</v>
      </c>
      <c r="H28" s="43">
        <v>0</v>
      </c>
      <c r="I28" s="43">
        <v>0</v>
      </c>
      <c r="J28" s="15">
        <f>FinalAllocation[[#This Row],[Required PSPS Carryover (266)]]+FinalAllocation[[#This Row],[Required PSPS Current FY (268)]]</f>
        <v>0</v>
      </c>
      <c r="K28" s="43">
        <v>133520.03</v>
      </c>
      <c r="L28" s="43">
        <v>5319.11</v>
      </c>
      <c r="M28" s="44">
        <v>1260.28</v>
      </c>
      <c r="N28" s="9">
        <v>703.13</v>
      </c>
      <c r="O28" s="4" t="s">
        <v>283</v>
      </c>
      <c r="T28"/>
    </row>
    <row r="29" spans="1:20" ht="15.75" x14ac:dyDescent="0.25">
      <c r="A29" s="4" t="s">
        <v>284</v>
      </c>
      <c r="B29" s="48" t="s">
        <v>25</v>
      </c>
      <c r="C29" s="46">
        <v>135651.21</v>
      </c>
      <c r="D29" s="61">
        <v>0</v>
      </c>
      <c r="E29" s="15">
        <v>17123.580000000002</v>
      </c>
      <c r="F29" s="24" t="str">
        <f t="shared" si="1"/>
        <v>Required</v>
      </c>
      <c r="G29" s="10">
        <f>FinalAllocation[[#This Row],[Required CCEIS Carryover (267)]]+FinalAllocation[[#This Row],[Required CCEIS Current FY (269)]]</f>
        <v>17123.580000000002</v>
      </c>
      <c r="H29" s="43">
        <v>0</v>
      </c>
      <c r="I29" s="43">
        <v>0</v>
      </c>
      <c r="J29" s="15">
        <f>FinalAllocation[[#This Row],[Required PSPS Carryover (266)]]+FinalAllocation[[#This Row],[Required PSPS Current FY (268)]]</f>
        <v>0</v>
      </c>
      <c r="K29" s="43">
        <v>139878.24</v>
      </c>
      <c r="L29" s="43">
        <v>7465.81</v>
      </c>
      <c r="M29" s="44">
        <v>28986.58</v>
      </c>
      <c r="N29" s="9">
        <v>10295.43</v>
      </c>
      <c r="O29" s="4" t="s">
        <v>284</v>
      </c>
      <c r="T29"/>
    </row>
    <row r="30" spans="1:20" ht="15.75" x14ac:dyDescent="0.25">
      <c r="A30" s="4" t="s">
        <v>285</v>
      </c>
      <c r="B30" s="47" t="s">
        <v>26</v>
      </c>
      <c r="C30" s="46">
        <v>742355.88</v>
      </c>
      <c r="D30" s="61">
        <v>0</v>
      </c>
      <c r="E30" s="15">
        <v>0</v>
      </c>
      <c r="F30" s="24" t="str">
        <f t="shared" si="1"/>
        <v>Not Required</v>
      </c>
      <c r="G30" s="10">
        <f>FinalAllocation[[#This Row],[Required CCEIS Carryover (267)]]+FinalAllocation[[#This Row],[Required CCEIS Current FY (269)]]</f>
        <v>0</v>
      </c>
      <c r="H30" s="43">
        <v>3739.02</v>
      </c>
      <c r="I30" s="43">
        <v>33829.64</v>
      </c>
      <c r="J30" s="15">
        <f>FinalAllocation[[#This Row],[Required PSPS Carryover (266)]]+FinalAllocation[[#This Row],[Required PSPS Current FY (268)]]</f>
        <v>37568.659999999996</v>
      </c>
      <c r="K30" s="43">
        <v>733520.27</v>
      </c>
      <c r="L30" s="43">
        <v>34548.6</v>
      </c>
      <c r="M30" s="44">
        <v>139891.78</v>
      </c>
      <c r="N30" s="9">
        <v>49686.66</v>
      </c>
      <c r="O30" s="4" t="s">
        <v>285</v>
      </c>
      <c r="T30"/>
    </row>
    <row r="31" spans="1:20" ht="15.75" x14ac:dyDescent="0.25">
      <c r="A31" s="4" t="s">
        <v>286</v>
      </c>
      <c r="B31" s="48" t="s">
        <v>27</v>
      </c>
      <c r="C31" s="46">
        <v>337283.28</v>
      </c>
      <c r="D31" s="61">
        <v>0</v>
      </c>
      <c r="E31" s="15">
        <v>0</v>
      </c>
      <c r="F31" s="24" t="str">
        <f t="shared" si="1"/>
        <v>Not Required</v>
      </c>
      <c r="G31" s="10">
        <f>FinalAllocation[[#This Row],[Required CCEIS Carryover (267)]]+FinalAllocation[[#This Row],[Required CCEIS Current FY (269)]]</f>
        <v>0</v>
      </c>
      <c r="H31" s="43">
        <v>0</v>
      </c>
      <c r="I31" s="43">
        <v>0</v>
      </c>
      <c r="J31" s="15">
        <f>FinalAllocation[[#This Row],[Required PSPS Carryover (266)]]+FinalAllocation[[#This Row],[Required PSPS Current FY (268)]]</f>
        <v>0</v>
      </c>
      <c r="K31" s="43">
        <v>167617.94</v>
      </c>
      <c r="L31" s="43">
        <v>13663.49</v>
      </c>
      <c r="M31" s="44">
        <v>25205.72</v>
      </c>
      <c r="N31" s="9">
        <v>8952.5499999999993</v>
      </c>
      <c r="O31" s="4" t="s">
        <v>286</v>
      </c>
      <c r="T31"/>
    </row>
    <row r="32" spans="1:20" ht="15.75" x14ac:dyDescent="0.25">
      <c r="A32" s="4" t="s">
        <v>287</v>
      </c>
      <c r="B32" s="48" t="s">
        <v>28</v>
      </c>
      <c r="C32" s="46">
        <v>2206472.89</v>
      </c>
      <c r="D32" s="61">
        <v>0</v>
      </c>
      <c r="E32" s="15">
        <v>0</v>
      </c>
      <c r="F32" s="24" t="str">
        <f t="shared" si="1"/>
        <v>Not Required</v>
      </c>
      <c r="G32" s="10">
        <f>FinalAllocation[[#This Row],[Required CCEIS Carryover (267)]]+FinalAllocation[[#This Row],[Required CCEIS Current FY (269)]]</f>
        <v>0</v>
      </c>
      <c r="H32" s="43">
        <v>30.97</v>
      </c>
      <c r="I32" s="43">
        <v>7328.7</v>
      </c>
      <c r="J32" s="15">
        <f>FinalAllocation[[#This Row],[Required PSPS Carryover (266)]]+FinalAllocation[[#This Row],[Required PSPS Current FY (268)]]</f>
        <v>7359.67</v>
      </c>
      <c r="K32" s="43">
        <v>447820.22</v>
      </c>
      <c r="L32" s="43">
        <v>23891.47</v>
      </c>
      <c r="M32" s="44">
        <v>42849.75</v>
      </c>
      <c r="N32" s="9">
        <v>15219.33</v>
      </c>
      <c r="O32" s="4" t="s">
        <v>287</v>
      </c>
      <c r="T32"/>
    </row>
    <row r="33" spans="1:20" ht="15.75" x14ac:dyDescent="0.25">
      <c r="A33" s="4" t="s">
        <v>288</v>
      </c>
      <c r="B33" s="48" t="s">
        <v>29</v>
      </c>
      <c r="C33" s="46">
        <v>642552.44999999995</v>
      </c>
      <c r="D33" s="61">
        <v>0</v>
      </c>
      <c r="E33" s="15">
        <v>0</v>
      </c>
      <c r="F33" s="24" t="str">
        <f t="shared" si="1"/>
        <v>Not Required</v>
      </c>
      <c r="G33" s="10">
        <f>FinalAllocation[[#This Row],[Required CCEIS Carryover (267)]]+FinalAllocation[[#This Row],[Required CCEIS Current FY (269)]]</f>
        <v>0</v>
      </c>
      <c r="H33" s="43">
        <v>0</v>
      </c>
      <c r="I33" s="43">
        <v>9624.7900000000009</v>
      </c>
      <c r="J33" s="15">
        <f>FinalAllocation[[#This Row],[Required PSPS Carryover (266)]]+FinalAllocation[[#This Row],[Required PSPS Current FY (268)]]</f>
        <v>9624.7900000000009</v>
      </c>
      <c r="K33" s="43">
        <v>187438.32</v>
      </c>
      <c r="L33" s="43">
        <v>9237.74</v>
      </c>
      <c r="M33" s="44">
        <v>20164.580000000002</v>
      </c>
      <c r="N33" s="9">
        <v>7162.04</v>
      </c>
      <c r="O33" s="4" t="s">
        <v>288</v>
      </c>
      <c r="T33"/>
    </row>
    <row r="34" spans="1:20" ht="15.75" x14ac:dyDescent="0.25">
      <c r="A34" s="4" t="s">
        <v>289</v>
      </c>
      <c r="B34" s="47" t="s">
        <v>30</v>
      </c>
      <c r="C34" s="46">
        <v>1693844.33</v>
      </c>
      <c r="D34" s="61">
        <v>0</v>
      </c>
      <c r="E34" s="15">
        <v>0</v>
      </c>
      <c r="F34" s="24" t="str">
        <f t="shared" si="1"/>
        <v>Not Required</v>
      </c>
      <c r="G34" s="10">
        <f>FinalAllocation[[#This Row],[Required CCEIS Carryover (267)]]+FinalAllocation[[#This Row],[Required CCEIS Current FY (269)]]</f>
        <v>0</v>
      </c>
      <c r="H34" s="43">
        <v>0</v>
      </c>
      <c r="I34" s="43">
        <v>0</v>
      </c>
      <c r="J34" s="15">
        <f>FinalAllocation[[#This Row],[Required PSPS Carryover (266)]]+FinalAllocation[[#This Row],[Required PSPS Current FY (268)]]</f>
        <v>0</v>
      </c>
      <c r="K34" s="43">
        <v>370918.31</v>
      </c>
      <c r="L34" s="43">
        <v>16410.84</v>
      </c>
      <c r="M34" s="44">
        <v>45370.31</v>
      </c>
      <c r="N34" s="9">
        <v>16114.59</v>
      </c>
      <c r="O34" s="4" t="s">
        <v>289</v>
      </c>
      <c r="T34"/>
    </row>
    <row r="35" spans="1:20" ht="15.75" x14ac:dyDescent="0.25">
      <c r="A35" s="4" t="s">
        <v>290</v>
      </c>
      <c r="B35" s="47" t="s">
        <v>31</v>
      </c>
      <c r="C35" s="46">
        <v>408301.15</v>
      </c>
      <c r="D35" s="61">
        <v>0</v>
      </c>
      <c r="E35" s="15">
        <v>0</v>
      </c>
      <c r="F35" s="24" t="str">
        <f t="shared" si="1"/>
        <v>Not Required</v>
      </c>
      <c r="G35" s="10">
        <f>FinalAllocation[[#This Row],[Required CCEIS Carryover (267)]]+FinalAllocation[[#This Row],[Required CCEIS Current FY (269)]]</f>
        <v>0</v>
      </c>
      <c r="H35" s="43">
        <v>0</v>
      </c>
      <c r="I35" s="43">
        <v>0</v>
      </c>
      <c r="J35" s="15">
        <f>FinalAllocation[[#This Row],[Required PSPS Carryover (266)]]+FinalAllocation[[#This Row],[Required PSPS Current FY (268)]]</f>
        <v>0</v>
      </c>
      <c r="K35" s="43">
        <v>130503.90000000001</v>
      </c>
      <c r="L35" s="43">
        <v>6126</v>
      </c>
      <c r="M35" s="44">
        <v>63014.32</v>
      </c>
      <c r="N35" s="9">
        <v>22381.37</v>
      </c>
      <c r="O35" s="4" t="s">
        <v>290</v>
      </c>
      <c r="T35"/>
    </row>
    <row r="36" spans="1:20" ht="15.75" x14ac:dyDescent="0.25">
      <c r="A36" s="4" t="s">
        <v>291</v>
      </c>
      <c r="B36" s="47" t="s">
        <v>32</v>
      </c>
      <c r="C36" s="46">
        <v>504549.44</v>
      </c>
      <c r="D36" s="61">
        <v>0</v>
      </c>
      <c r="E36" s="15">
        <v>0</v>
      </c>
      <c r="F36" s="24" t="str">
        <f t="shared" si="1"/>
        <v>Not Required</v>
      </c>
      <c r="G36" s="10">
        <f>FinalAllocation[[#This Row],[Required CCEIS Carryover (267)]]+FinalAllocation[[#This Row],[Required CCEIS Current FY (269)]]</f>
        <v>0</v>
      </c>
      <c r="H36" s="43">
        <v>0</v>
      </c>
      <c r="I36" s="43">
        <v>0</v>
      </c>
      <c r="J36" s="15">
        <f>FinalAllocation[[#This Row],[Required PSPS Carryover (266)]]+FinalAllocation[[#This Row],[Required PSPS Current FY (268)]]</f>
        <v>0</v>
      </c>
      <c r="K36" s="43">
        <v>329999.02</v>
      </c>
      <c r="L36" s="43">
        <v>38560.69</v>
      </c>
      <c r="M36" s="44">
        <v>60493.74</v>
      </c>
      <c r="N36" s="9">
        <v>21486.12</v>
      </c>
      <c r="O36" s="4" t="s">
        <v>291</v>
      </c>
      <c r="T36"/>
    </row>
    <row r="37" spans="1:20" ht="15.75" x14ac:dyDescent="0.25">
      <c r="A37" s="4" t="s">
        <v>292</v>
      </c>
      <c r="B37" s="48" t="s">
        <v>33</v>
      </c>
      <c r="C37" s="46">
        <v>1300741.3899999999</v>
      </c>
      <c r="D37" s="61">
        <v>0</v>
      </c>
      <c r="E37" s="15">
        <v>0</v>
      </c>
      <c r="F37" s="24" t="str">
        <f t="shared" si="1"/>
        <v>Not Required</v>
      </c>
      <c r="G37" s="10">
        <f>FinalAllocation[[#This Row],[Required CCEIS Carryover (267)]]+FinalAllocation[[#This Row],[Required CCEIS Current FY (269)]]</f>
        <v>0</v>
      </c>
      <c r="H37" s="43">
        <v>3076.75</v>
      </c>
      <c r="I37" s="43">
        <v>1791.54</v>
      </c>
      <c r="J37" s="15">
        <f>FinalAllocation[[#This Row],[Required PSPS Carryover (266)]]+FinalAllocation[[#This Row],[Required PSPS Current FY (268)]]</f>
        <v>4868.29</v>
      </c>
      <c r="K37" s="43">
        <v>555425.33000000007</v>
      </c>
      <c r="L37" s="43">
        <v>31841.93</v>
      </c>
      <c r="M37" s="44">
        <v>103343.48</v>
      </c>
      <c r="N37" s="9">
        <v>36705.46</v>
      </c>
      <c r="O37" s="4" t="s">
        <v>292</v>
      </c>
      <c r="T37"/>
    </row>
    <row r="38" spans="1:20" ht="15.75" x14ac:dyDescent="0.25">
      <c r="A38" s="4" t="s">
        <v>293</v>
      </c>
      <c r="B38" s="48" t="s">
        <v>34</v>
      </c>
      <c r="C38" s="46">
        <v>383518.99</v>
      </c>
      <c r="D38" s="61">
        <v>0</v>
      </c>
      <c r="E38" s="15">
        <v>0</v>
      </c>
      <c r="F38" s="24" t="str">
        <f t="shared" si="1"/>
        <v>Not Required</v>
      </c>
      <c r="G38" s="10">
        <f>FinalAllocation[[#This Row],[Required CCEIS Carryover (267)]]+FinalAllocation[[#This Row],[Required CCEIS Current FY (269)]]</f>
        <v>0</v>
      </c>
      <c r="H38" s="43">
        <v>6457.05</v>
      </c>
      <c r="I38" s="43">
        <v>3706.35</v>
      </c>
      <c r="J38" s="15">
        <f>FinalAllocation[[#This Row],[Required PSPS Carryover (266)]]+FinalAllocation[[#This Row],[Required PSPS Current FY (268)]]</f>
        <v>10163.4</v>
      </c>
      <c r="K38" s="43">
        <v>206380.46000000002</v>
      </c>
      <c r="L38" s="43">
        <v>8236.51</v>
      </c>
      <c r="M38" s="44">
        <v>39068.880000000005</v>
      </c>
      <c r="N38" s="9">
        <v>13876.45</v>
      </c>
      <c r="O38" s="4" t="s">
        <v>293</v>
      </c>
      <c r="T38"/>
    </row>
    <row r="39" spans="1:20" ht="15.75" x14ac:dyDescent="0.25">
      <c r="A39" s="4" t="s">
        <v>294</v>
      </c>
      <c r="B39" s="48" t="s">
        <v>35</v>
      </c>
      <c r="C39" s="46">
        <v>431134.04</v>
      </c>
      <c r="D39" s="61">
        <v>0</v>
      </c>
      <c r="E39" s="15">
        <v>0</v>
      </c>
      <c r="F39" s="24" t="str">
        <f t="shared" si="1"/>
        <v>Not Required</v>
      </c>
      <c r="G39" s="10">
        <f>FinalAllocation[[#This Row],[Required CCEIS Carryover (267)]]+FinalAllocation[[#This Row],[Required CCEIS Current FY (269)]]</f>
        <v>0</v>
      </c>
      <c r="H39" s="43">
        <v>0</v>
      </c>
      <c r="I39" s="43">
        <v>0</v>
      </c>
      <c r="J39" s="15">
        <f>FinalAllocation[[#This Row],[Required PSPS Carryover (266)]]+FinalAllocation[[#This Row],[Required PSPS Current FY (268)]]</f>
        <v>0</v>
      </c>
      <c r="K39" s="43">
        <v>372907.64</v>
      </c>
      <c r="L39" s="43">
        <v>29327.11</v>
      </c>
      <c r="M39" s="44">
        <v>46630.59</v>
      </c>
      <c r="N39" s="9">
        <v>16562.22</v>
      </c>
      <c r="O39" s="4" t="s">
        <v>294</v>
      </c>
      <c r="T39"/>
    </row>
    <row r="40" spans="1:20" ht="15.75" x14ac:dyDescent="0.25">
      <c r="A40" s="4" t="s">
        <v>295</v>
      </c>
      <c r="B40" s="47" t="s">
        <v>36</v>
      </c>
      <c r="C40" s="46">
        <v>624762.93000000005</v>
      </c>
      <c r="D40" s="61">
        <v>0</v>
      </c>
      <c r="E40" s="15">
        <v>0</v>
      </c>
      <c r="F40" s="24" t="str">
        <f t="shared" si="1"/>
        <v>Not Required</v>
      </c>
      <c r="G40" s="10">
        <f>FinalAllocation[[#This Row],[Required CCEIS Carryover (267)]]+FinalAllocation[[#This Row],[Required CCEIS Current FY (269)]]</f>
        <v>0</v>
      </c>
      <c r="H40" s="43">
        <v>1170.72</v>
      </c>
      <c r="I40" s="43">
        <v>2635.79</v>
      </c>
      <c r="J40" s="15">
        <f>FinalAllocation[[#This Row],[Required PSPS Carryover (266)]]+FinalAllocation[[#This Row],[Required PSPS Current FY (268)]]</f>
        <v>3806.51</v>
      </c>
      <c r="K40" s="43">
        <v>234457.86</v>
      </c>
      <c r="L40" s="43">
        <v>13066.13</v>
      </c>
      <c r="M40" s="44">
        <v>59233.46</v>
      </c>
      <c r="N40" s="9">
        <v>21038.49</v>
      </c>
      <c r="O40" s="4" t="s">
        <v>295</v>
      </c>
      <c r="T40"/>
    </row>
    <row r="41" spans="1:20" ht="15.75" x14ac:dyDescent="0.25">
      <c r="A41" s="4" t="s">
        <v>296</v>
      </c>
      <c r="B41" s="48" t="s">
        <v>37</v>
      </c>
      <c r="C41" s="46">
        <v>325048.81</v>
      </c>
      <c r="D41" s="61">
        <v>0</v>
      </c>
      <c r="E41" s="15">
        <v>0</v>
      </c>
      <c r="F41" s="24" t="str">
        <f t="shared" si="1"/>
        <v>Not Required</v>
      </c>
      <c r="G41" s="10">
        <f>FinalAllocation[[#This Row],[Required CCEIS Carryover (267)]]+FinalAllocation[[#This Row],[Required CCEIS Current FY (269)]]</f>
        <v>0</v>
      </c>
      <c r="H41" s="43">
        <v>0</v>
      </c>
      <c r="I41" s="43">
        <v>1891.02</v>
      </c>
      <c r="J41" s="15">
        <f>FinalAllocation[[#This Row],[Required PSPS Carryover (266)]]+FinalAllocation[[#This Row],[Required PSPS Current FY (268)]]</f>
        <v>1891.02</v>
      </c>
      <c r="K41" s="43">
        <v>284139.90000000002</v>
      </c>
      <c r="L41" s="43">
        <v>7138.2</v>
      </c>
      <c r="M41" s="44">
        <v>32767.439999999999</v>
      </c>
      <c r="N41" s="9">
        <v>11638.31</v>
      </c>
      <c r="O41" s="4" t="s">
        <v>296</v>
      </c>
      <c r="T41"/>
    </row>
    <row r="42" spans="1:20" ht="15.75" x14ac:dyDescent="0.25">
      <c r="A42" s="4" t="s">
        <v>297</v>
      </c>
      <c r="B42" s="48" t="s">
        <v>38</v>
      </c>
      <c r="C42" s="46">
        <v>461004.05</v>
      </c>
      <c r="D42" s="61">
        <v>0</v>
      </c>
      <c r="E42" s="15">
        <v>0</v>
      </c>
      <c r="F42" s="24" t="str">
        <f t="shared" si="1"/>
        <v>Not Required</v>
      </c>
      <c r="G42" s="10">
        <f>FinalAllocation[[#This Row],[Required CCEIS Carryover (267)]]+FinalAllocation[[#This Row],[Required CCEIS Current FY (269)]]</f>
        <v>0</v>
      </c>
      <c r="H42" s="43">
        <v>0</v>
      </c>
      <c r="I42" s="43">
        <v>0</v>
      </c>
      <c r="J42" s="15">
        <f>FinalAllocation[[#This Row],[Required PSPS Carryover (266)]]+FinalAllocation[[#This Row],[Required PSPS Current FY (268)]]</f>
        <v>0</v>
      </c>
      <c r="K42" s="43">
        <v>122330.43000000001</v>
      </c>
      <c r="L42" s="43">
        <v>6731.99</v>
      </c>
      <c r="M42" s="44">
        <v>39068.870000000003</v>
      </c>
      <c r="N42" s="9">
        <v>13876.45</v>
      </c>
      <c r="O42" s="4" t="s">
        <v>297</v>
      </c>
      <c r="T42"/>
    </row>
    <row r="43" spans="1:20" ht="15.75" x14ac:dyDescent="0.25">
      <c r="A43" s="4" t="s">
        <v>298</v>
      </c>
      <c r="B43" s="48" t="s">
        <v>39</v>
      </c>
      <c r="C43" s="46">
        <v>1499841.4</v>
      </c>
      <c r="D43" s="61">
        <v>0</v>
      </c>
      <c r="E43" s="15">
        <v>0</v>
      </c>
      <c r="F43" s="24" t="str">
        <f t="shared" si="1"/>
        <v>Not Required</v>
      </c>
      <c r="G43" s="10">
        <f>FinalAllocation[[#This Row],[Required CCEIS Carryover (267)]]+FinalAllocation[[#This Row],[Required CCEIS Current FY (269)]]</f>
        <v>0</v>
      </c>
      <c r="H43" s="43">
        <v>2866.31</v>
      </c>
      <c r="I43" s="43">
        <v>0</v>
      </c>
      <c r="J43" s="15">
        <f>FinalAllocation[[#This Row],[Required PSPS Carryover (266)]]+FinalAllocation[[#This Row],[Required PSPS Current FY (268)]]</f>
        <v>2866.31</v>
      </c>
      <c r="K43" s="43">
        <v>455540.02</v>
      </c>
      <c r="L43" s="43">
        <v>17613.810000000001</v>
      </c>
      <c r="M43" s="44">
        <v>74356.89</v>
      </c>
      <c r="N43" s="9">
        <v>26410.02</v>
      </c>
      <c r="O43" s="4" t="s">
        <v>298</v>
      </c>
      <c r="T43"/>
    </row>
    <row r="44" spans="1:20" ht="15.75" x14ac:dyDescent="0.25">
      <c r="A44" s="4" t="s">
        <v>299</v>
      </c>
      <c r="B44" s="47" t="s">
        <v>40</v>
      </c>
      <c r="C44" s="46">
        <v>492424.58</v>
      </c>
      <c r="D44" s="61">
        <v>0</v>
      </c>
      <c r="E44" s="15">
        <v>0</v>
      </c>
      <c r="F44" s="24" t="str">
        <f t="shared" si="1"/>
        <v>Not Required</v>
      </c>
      <c r="G44" s="10">
        <f>FinalAllocation[[#This Row],[Required CCEIS Carryover (267)]]+FinalAllocation[[#This Row],[Required CCEIS Current FY (269)]]</f>
        <v>0</v>
      </c>
      <c r="H44" s="43">
        <v>0</v>
      </c>
      <c r="I44" s="43">
        <v>0</v>
      </c>
      <c r="J44" s="15">
        <f>FinalAllocation[[#This Row],[Required PSPS Carryover (266)]]+FinalAllocation[[#This Row],[Required PSPS Current FY (268)]]</f>
        <v>0</v>
      </c>
      <c r="K44" s="43">
        <v>264448.53000000003</v>
      </c>
      <c r="L44" s="43">
        <v>8174.88</v>
      </c>
      <c r="M44" s="44">
        <v>20164.580000000002</v>
      </c>
      <c r="N44" s="9">
        <v>7162.04</v>
      </c>
      <c r="O44" s="4" t="s">
        <v>299</v>
      </c>
      <c r="T44"/>
    </row>
    <row r="45" spans="1:20" ht="15.75" x14ac:dyDescent="0.25">
      <c r="A45" s="4" t="s">
        <v>300</v>
      </c>
      <c r="B45" s="48" t="s">
        <v>41</v>
      </c>
      <c r="C45" s="46">
        <v>549395.91</v>
      </c>
      <c r="D45" s="61">
        <v>0</v>
      </c>
      <c r="E45" s="15">
        <v>0</v>
      </c>
      <c r="F45" s="24" t="str">
        <f t="shared" si="1"/>
        <v>Not Required</v>
      </c>
      <c r="G45" s="10">
        <f>FinalAllocation[[#This Row],[Required CCEIS Carryover (267)]]+FinalAllocation[[#This Row],[Required CCEIS Current FY (269)]]</f>
        <v>0</v>
      </c>
      <c r="H45" s="43">
        <v>0</v>
      </c>
      <c r="I45" s="43">
        <v>0</v>
      </c>
      <c r="J45" s="15">
        <f>FinalAllocation[[#This Row],[Required PSPS Carryover (266)]]+FinalAllocation[[#This Row],[Required PSPS Current FY (268)]]</f>
        <v>0</v>
      </c>
      <c r="K45" s="43">
        <v>177034.11</v>
      </c>
      <c r="L45" s="43">
        <v>2731.58</v>
      </c>
      <c r="M45" s="44">
        <v>21424.86</v>
      </c>
      <c r="N45" s="9">
        <v>7609.66</v>
      </c>
      <c r="O45" s="4" t="s">
        <v>300</v>
      </c>
      <c r="T45"/>
    </row>
    <row r="46" spans="1:20" ht="15.75" x14ac:dyDescent="0.25">
      <c r="A46" s="4" t="s">
        <v>301</v>
      </c>
      <c r="B46" s="47" t="s">
        <v>42</v>
      </c>
      <c r="C46" s="46">
        <v>327306.77</v>
      </c>
      <c r="D46" s="61">
        <v>0</v>
      </c>
      <c r="E46" s="15">
        <v>0</v>
      </c>
      <c r="F46" s="24" t="str">
        <f t="shared" si="1"/>
        <v>Not Required</v>
      </c>
      <c r="G46" s="10">
        <f>FinalAllocation[[#This Row],[Required CCEIS Carryover (267)]]+FinalAllocation[[#This Row],[Required CCEIS Current FY (269)]]</f>
        <v>0</v>
      </c>
      <c r="H46" s="43">
        <v>0</v>
      </c>
      <c r="I46" s="43">
        <v>0</v>
      </c>
      <c r="J46" s="15">
        <f>FinalAllocation[[#This Row],[Required PSPS Carryover (266)]]+FinalAllocation[[#This Row],[Required PSPS Current FY (268)]]</f>
        <v>0</v>
      </c>
      <c r="K46" s="43">
        <v>224580.34</v>
      </c>
      <c r="L46" s="43">
        <v>5274.9</v>
      </c>
      <c r="M46" s="44">
        <v>11342.57</v>
      </c>
      <c r="N46" s="9">
        <v>4829.51</v>
      </c>
      <c r="O46" s="4" t="s">
        <v>301</v>
      </c>
      <c r="T46"/>
    </row>
    <row r="47" spans="1:20" ht="15.75" x14ac:dyDescent="0.25">
      <c r="A47" s="4" t="s">
        <v>302</v>
      </c>
      <c r="B47" s="47" t="s">
        <v>43</v>
      </c>
      <c r="C47" s="46">
        <v>473723.54</v>
      </c>
      <c r="D47" s="61">
        <v>0</v>
      </c>
      <c r="E47" s="15">
        <v>0</v>
      </c>
      <c r="F47" s="24" t="str">
        <f t="shared" si="1"/>
        <v>Not Required</v>
      </c>
      <c r="G47" s="10">
        <f>FinalAllocation[[#This Row],[Required CCEIS Carryover (267)]]+FinalAllocation[[#This Row],[Required CCEIS Current FY (269)]]</f>
        <v>0</v>
      </c>
      <c r="H47" s="43">
        <v>0</v>
      </c>
      <c r="I47" s="43">
        <v>0</v>
      </c>
      <c r="J47" s="15">
        <f>FinalAllocation[[#This Row],[Required PSPS Carryover (266)]]+FinalAllocation[[#This Row],[Required PSPS Current FY (268)]]</f>
        <v>0</v>
      </c>
      <c r="K47" s="43">
        <v>217964.99</v>
      </c>
      <c r="L47" s="43">
        <v>17291.11</v>
      </c>
      <c r="M47" s="44">
        <v>36548.300000000003</v>
      </c>
      <c r="N47" s="9">
        <v>12981.19</v>
      </c>
      <c r="O47" s="4" t="s">
        <v>302</v>
      </c>
      <c r="T47"/>
    </row>
    <row r="48" spans="1:20" ht="15.75" x14ac:dyDescent="0.25">
      <c r="A48" s="4" t="s">
        <v>303</v>
      </c>
      <c r="B48" s="47" t="s">
        <v>44</v>
      </c>
      <c r="C48" s="46">
        <v>1730103.03</v>
      </c>
      <c r="D48" s="61">
        <v>12897.06</v>
      </c>
      <c r="E48" s="15">
        <v>123633.7</v>
      </c>
      <c r="F48" s="24" t="str">
        <f t="shared" si="1"/>
        <v>Required</v>
      </c>
      <c r="G48" s="10">
        <f>FinalAllocation[[#This Row],[Required CCEIS Carryover (267)]]+FinalAllocation[[#This Row],[Required CCEIS Current FY (269)]]</f>
        <v>136530.76</v>
      </c>
      <c r="H48" s="43">
        <v>10316.42</v>
      </c>
      <c r="I48" s="43">
        <v>15885.97</v>
      </c>
      <c r="J48" s="15">
        <f>FinalAllocation[[#This Row],[Required PSPS Carryover (266)]]+FinalAllocation[[#This Row],[Required PSPS Current FY (268)]]</f>
        <v>26202.39</v>
      </c>
      <c r="K48" s="43">
        <v>838590.80999999994</v>
      </c>
      <c r="L48" s="43">
        <v>123301.37</v>
      </c>
      <c r="M48" s="44">
        <v>167069.85</v>
      </c>
      <c r="N48" s="9">
        <v>75886.100000000006</v>
      </c>
      <c r="O48" s="4" t="s">
        <v>303</v>
      </c>
      <c r="T48"/>
    </row>
    <row r="49" spans="1:20" ht="15.75" x14ac:dyDescent="0.25">
      <c r="A49" s="4" t="s">
        <v>304</v>
      </c>
      <c r="B49" s="48" t="s">
        <v>45</v>
      </c>
      <c r="C49" s="46">
        <v>768222.24</v>
      </c>
      <c r="D49" s="61">
        <v>0</v>
      </c>
      <c r="E49" s="15">
        <v>0</v>
      </c>
      <c r="F49" s="24" t="str">
        <f t="shared" si="1"/>
        <v>Not Required</v>
      </c>
      <c r="G49" s="10">
        <f>FinalAllocation[[#This Row],[Required CCEIS Carryover (267)]]+FinalAllocation[[#This Row],[Required CCEIS Current FY (269)]]</f>
        <v>0</v>
      </c>
      <c r="H49" s="43">
        <v>0</v>
      </c>
      <c r="I49" s="43">
        <v>2277.58</v>
      </c>
      <c r="J49" s="15">
        <f>FinalAllocation[[#This Row],[Required PSPS Carryover (266)]]+FinalAllocation[[#This Row],[Required PSPS Current FY (268)]]</f>
        <v>2277.58</v>
      </c>
      <c r="K49" s="43">
        <v>305083.15999999997</v>
      </c>
      <c r="L49" s="43">
        <v>24254.18</v>
      </c>
      <c r="M49" s="44">
        <v>21424.86</v>
      </c>
      <c r="N49" s="9">
        <v>7609.66</v>
      </c>
      <c r="O49" s="4" t="s">
        <v>304</v>
      </c>
      <c r="T49"/>
    </row>
    <row r="50" spans="1:20" ht="15.75" x14ac:dyDescent="0.25">
      <c r="A50" s="4" t="s">
        <v>305</v>
      </c>
      <c r="B50" s="48" t="s">
        <v>46</v>
      </c>
      <c r="C50" s="46">
        <v>375373.58</v>
      </c>
      <c r="D50" s="61">
        <v>0</v>
      </c>
      <c r="E50" s="15">
        <v>0</v>
      </c>
      <c r="F50" s="24" t="str">
        <f t="shared" si="1"/>
        <v>Not Required</v>
      </c>
      <c r="G50" s="10">
        <f>FinalAllocation[[#This Row],[Required CCEIS Carryover (267)]]+FinalAllocation[[#This Row],[Required CCEIS Current FY (269)]]</f>
        <v>0</v>
      </c>
      <c r="H50" s="43">
        <v>0</v>
      </c>
      <c r="I50" s="43">
        <v>0</v>
      </c>
      <c r="J50" s="15">
        <f>FinalAllocation[[#This Row],[Required PSPS Carryover (266)]]+FinalAllocation[[#This Row],[Required PSPS Current FY (268)]]</f>
        <v>0</v>
      </c>
      <c r="K50" s="43">
        <v>121006.91</v>
      </c>
      <c r="L50" s="43">
        <v>3114.87</v>
      </c>
      <c r="M50" s="44">
        <v>23945.439999999999</v>
      </c>
      <c r="N50" s="9">
        <v>8504.92</v>
      </c>
      <c r="O50" s="4" t="s">
        <v>305</v>
      </c>
      <c r="T50"/>
    </row>
    <row r="51" spans="1:20" ht="15.75" x14ac:dyDescent="0.25">
      <c r="A51" s="4" t="s">
        <v>306</v>
      </c>
      <c r="B51" s="47" t="s">
        <v>47</v>
      </c>
      <c r="C51" s="46">
        <v>225794.36</v>
      </c>
      <c r="D51" s="61">
        <v>0</v>
      </c>
      <c r="E51" s="15">
        <v>0</v>
      </c>
      <c r="F51" s="24" t="str">
        <f t="shared" si="1"/>
        <v>Not Required</v>
      </c>
      <c r="G51" s="10">
        <f>FinalAllocation[[#This Row],[Required CCEIS Carryover (267)]]+FinalAllocation[[#This Row],[Required CCEIS Current FY (269)]]</f>
        <v>0</v>
      </c>
      <c r="H51" s="43">
        <v>0</v>
      </c>
      <c r="I51" s="43">
        <v>0</v>
      </c>
      <c r="J51" s="15">
        <f>FinalAllocation[[#This Row],[Required PSPS Carryover (266)]]+FinalAllocation[[#This Row],[Required PSPS Current FY (268)]]</f>
        <v>0</v>
      </c>
      <c r="K51" s="43">
        <v>132304.82</v>
      </c>
      <c r="L51" s="43">
        <v>4180.8100000000004</v>
      </c>
      <c r="M51" s="44">
        <v>18904.29</v>
      </c>
      <c r="N51" s="9">
        <v>6714.41</v>
      </c>
      <c r="O51" s="4" t="s">
        <v>306</v>
      </c>
      <c r="T51"/>
    </row>
    <row r="52" spans="1:20" ht="15.75" x14ac:dyDescent="0.25">
      <c r="A52" s="4" t="s">
        <v>307</v>
      </c>
      <c r="B52" s="48" t="s">
        <v>48</v>
      </c>
      <c r="C52" s="46">
        <v>1694797.81</v>
      </c>
      <c r="D52" s="61">
        <v>0</v>
      </c>
      <c r="E52" s="15">
        <v>0</v>
      </c>
      <c r="F52" s="24" t="str">
        <f t="shared" si="1"/>
        <v>Not Required</v>
      </c>
      <c r="G52" s="10">
        <f>FinalAllocation[[#This Row],[Required CCEIS Carryover (267)]]+FinalAllocation[[#This Row],[Required CCEIS Current FY (269)]]</f>
        <v>0</v>
      </c>
      <c r="H52" s="43">
        <v>0</v>
      </c>
      <c r="I52" s="43">
        <v>23926.2</v>
      </c>
      <c r="J52" s="15">
        <f>FinalAllocation[[#This Row],[Required PSPS Carryover (266)]]+FinalAllocation[[#This Row],[Required PSPS Current FY (268)]]</f>
        <v>23926.2</v>
      </c>
      <c r="K52" s="43">
        <v>778866.04</v>
      </c>
      <c r="L52" s="43">
        <v>39527.160000000003</v>
      </c>
      <c r="M52" s="44">
        <v>97042.05</v>
      </c>
      <c r="N52" s="9">
        <v>34467.32</v>
      </c>
      <c r="O52" s="4" t="s">
        <v>307</v>
      </c>
      <c r="T52"/>
    </row>
    <row r="53" spans="1:20" ht="15.75" x14ac:dyDescent="0.25">
      <c r="A53" s="4" t="s">
        <v>308</v>
      </c>
      <c r="B53" s="48" t="s">
        <v>49</v>
      </c>
      <c r="C53" s="46">
        <v>566106.31000000006</v>
      </c>
      <c r="D53" s="61">
        <v>0</v>
      </c>
      <c r="E53" s="15">
        <v>0</v>
      </c>
      <c r="F53" s="24" t="str">
        <f t="shared" si="1"/>
        <v>Not Required</v>
      </c>
      <c r="G53" s="10">
        <f>FinalAllocation[[#This Row],[Required CCEIS Carryover (267)]]+FinalAllocation[[#This Row],[Required CCEIS Current FY (269)]]</f>
        <v>0</v>
      </c>
      <c r="H53" s="43">
        <v>17504.2</v>
      </c>
      <c r="I53" s="43">
        <v>4224.6400000000003</v>
      </c>
      <c r="J53" s="15">
        <f>FinalAllocation[[#This Row],[Required PSPS Carryover (266)]]+FinalAllocation[[#This Row],[Required PSPS Current FY (268)]]</f>
        <v>21728.84</v>
      </c>
      <c r="K53" s="43">
        <v>204574.06</v>
      </c>
      <c r="L53" s="43">
        <v>8066.79</v>
      </c>
      <c r="M53" s="44">
        <v>10082.290000000001</v>
      </c>
      <c r="N53" s="9">
        <v>3581.02</v>
      </c>
      <c r="O53" s="4" t="s">
        <v>308</v>
      </c>
      <c r="T53"/>
    </row>
    <row r="54" spans="1:20" ht="15.75" x14ac:dyDescent="0.25">
      <c r="A54" s="4" t="s">
        <v>309</v>
      </c>
      <c r="B54" s="48" t="s">
        <v>50</v>
      </c>
      <c r="C54" s="46">
        <v>1334734.6100000001</v>
      </c>
      <c r="D54" s="61">
        <v>0</v>
      </c>
      <c r="E54" s="15">
        <v>0</v>
      </c>
      <c r="F54" s="24" t="str">
        <f t="shared" si="1"/>
        <v>Not Required</v>
      </c>
      <c r="G54" s="10">
        <f>FinalAllocation[[#This Row],[Required CCEIS Carryover (267)]]+FinalAllocation[[#This Row],[Required CCEIS Current FY (269)]]</f>
        <v>0</v>
      </c>
      <c r="H54" s="43">
        <v>4554.8599999999997</v>
      </c>
      <c r="I54" s="43">
        <v>3804.61</v>
      </c>
      <c r="J54" s="15">
        <f>FinalAllocation[[#This Row],[Required PSPS Carryover (266)]]+FinalAllocation[[#This Row],[Required PSPS Current FY (268)]]</f>
        <v>8359.4699999999993</v>
      </c>
      <c r="K54" s="43">
        <v>564116.37</v>
      </c>
      <c r="L54" s="43">
        <v>15255.76</v>
      </c>
      <c r="M54" s="44">
        <v>55452.6</v>
      </c>
      <c r="N54" s="9">
        <v>19695.61</v>
      </c>
      <c r="O54" s="4" t="s">
        <v>309</v>
      </c>
      <c r="T54"/>
    </row>
    <row r="55" spans="1:20" ht="15.75" x14ac:dyDescent="0.25">
      <c r="A55" s="4" t="s">
        <v>310</v>
      </c>
      <c r="B55" s="48" t="s">
        <v>51</v>
      </c>
      <c r="C55" s="46">
        <v>3915201.68</v>
      </c>
      <c r="D55" s="61">
        <v>0</v>
      </c>
      <c r="E55" s="15">
        <v>0</v>
      </c>
      <c r="F55" s="24" t="str">
        <f t="shared" si="1"/>
        <v>Not Required</v>
      </c>
      <c r="G55" s="10">
        <f>FinalAllocation[[#This Row],[Required CCEIS Carryover (267)]]+FinalAllocation[[#This Row],[Required CCEIS Current FY (269)]]</f>
        <v>0</v>
      </c>
      <c r="H55" s="43">
        <v>16068.19</v>
      </c>
      <c r="I55" s="43">
        <v>16354.39</v>
      </c>
      <c r="J55" s="15">
        <f>FinalAllocation[[#This Row],[Required PSPS Carryover (266)]]+FinalAllocation[[#This Row],[Required PSPS Current FY (268)]]</f>
        <v>32422.58</v>
      </c>
      <c r="K55" s="43">
        <v>647841.84</v>
      </c>
      <c r="L55" s="43">
        <v>17901.23</v>
      </c>
      <c r="M55" s="44">
        <v>90740.62</v>
      </c>
      <c r="N55" s="9">
        <v>32229.18</v>
      </c>
      <c r="O55" s="4" t="s">
        <v>310</v>
      </c>
      <c r="T55"/>
    </row>
    <row r="56" spans="1:20" ht="15.75" x14ac:dyDescent="0.25">
      <c r="A56" s="4" t="s">
        <v>311</v>
      </c>
      <c r="B56" s="48" t="s">
        <v>52</v>
      </c>
      <c r="C56" s="46">
        <v>514956.77</v>
      </c>
      <c r="D56" s="61">
        <v>0</v>
      </c>
      <c r="E56" s="15">
        <v>0</v>
      </c>
      <c r="F56" s="24" t="str">
        <f t="shared" si="1"/>
        <v>Not Required</v>
      </c>
      <c r="G56" s="10">
        <f>FinalAllocation[[#This Row],[Required CCEIS Carryover (267)]]+FinalAllocation[[#This Row],[Required CCEIS Current FY (269)]]</f>
        <v>0</v>
      </c>
      <c r="H56" s="43">
        <v>0</v>
      </c>
      <c r="I56" s="43">
        <v>0</v>
      </c>
      <c r="J56" s="15">
        <f>FinalAllocation[[#This Row],[Required PSPS Carryover (266)]]+FinalAllocation[[#This Row],[Required PSPS Current FY (268)]]</f>
        <v>0</v>
      </c>
      <c r="K56" s="43">
        <v>232465.13999999998</v>
      </c>
      <c r="L56" s="43">
        <v>12713.94</v>
      </c>
      <c r="M56" s="44">
        <v>13863.16</v>
      </c>
      <c r="N56" s="9">
        <v>4923.8999999999996</v>
      </c>
      <c r="O56" s="4" t="s">
        <v>311</v>
      </c>
      <c r="T56"/>
    </row>
    <row r="57" spans="1:20" ht="15.75" x14ac:dyDescent="0.25">
      <c r="A57" s="4" t="s">
        <v>312</v>
      </c>
      <c r="B57" s="47" t="s">
        <v>53</v>
      </c>
      <c r="C57" s="46">
        <v>6191998.2000000002</v>
      </c>
      <c r="D57" s="61">
        <v>0</v>
      </c>
      <c r="E57" s="15">
        <v>0</v>
      </c>
      <c r="F57" s="24" t="str">
        <f t="shared" si="1"/>
        <v>Not Required</v>
      </c>
      <c r="G57" s="10">
        <f>FinalAllocation[[#This Row],[Required CCEIS Carryover (267)]]+FinalAllocation[[#This Row],[Required CCEIS Current FY (269)]]</f>
        <v>0</v>
      </c>
      <c r="H57" s="43">
        <v>0</v>
      </c>
      <c r="I57" s="43">
        <v>43241.09</v>
      </c>
      <c r="J57" s="15">
        <f>FinalAllocation[[#This Row],[Required PSPS Carryover (266)]]+FinalAllocation[[#This Row],[Required PSPS Current FY (268)]]</f>
        <v>43241.09</v>
      </c>
      <c r="K57" s="43">
        <v>1968239.3399999999</v>
      </c>
      <c r="L57" s="43">
        <v>62038.63</v>
      </c>
      <c r="M57" s="44">
        <v>210467.83000000002</v>
      </c>
      <c r="N57" s="9">
        <v>74753.8</v>
      </c>
      <c r="O57" s="4" t="s">
        <v>312</v>
      </c>
      <c r="T57"/>
    </row>
    <row r="58" spans="1:20" ht="15.75" x14ac:dyDescent="0.25">
      <c r="A58" s="4" t="s">
        <v>313</v>
      </c>
      <c r="B58" s="47" t="s">
        <v>54</v>
      </c>
      <c r="C58" s="46">
        <v>4273406.21</v>
      </c>
      <c r="D58" s="61">
        <v>0</v>
      </c>
      <c r="E58" s="15">
        <v>0</v>
      </c>
      <c r="F58" s="24" t="str">
        <f t="shared" si="1"/>
        <v>Not Required</v>
      </c>
      <c r="G58" s="10">
        <f>FinalAllocation[[#This Row],[Required CCEIS Carryover (267)]]+FinalAllocation[[#This Row],[Required CCEIS Current FY (269)]]</f>
        <v>0</v>
      </c>
      <c r="H58" s="43">
        <v>20597.150000000001</v>
      </c>
      <c r="I58" s="43">
        <v>28643.51</v>
      </c>
      <c r="J58" s="15">
        <f>FinalAllocation[[#This Row],[Required PSPS Carryover (266)]]+FinalAllocation[[#This Row],[Required PSPS Current FY (268)]]</f>
        <v>49240.66</v>
      </c>
      <c r="K58" s="43">
        <v>1002012.49</v>
      </c>
      <c r="L58" s="43">
        <v>29747.22</v>
      </c>
      <c r="M58" s="44">
        <v>108384.63</v>
      </c>
      <c r="N58" s="9">
        <v>38495.97</v>
      </c>
      <c r="O58" s="4" t="s">
        <v>313</v>
      </c>
      <c r="T58"/>
    </row>
    <row r="59" spans="1:20" ht="15.75" x14ac:dyDescent="0.25">
      <c r="A59" s="4" t="s">
        <v>314</v>
      </c>
      <c r="B59" s="49" t="s">
        <v>55</v>
      </c>
      <c r="C59" s="46">
        <v>2866710.02</v>
      </c>
      <c r="D59" s="61">
        <v>0</v>
      </c>
      <c r="E59" s="15">
        <v>0</v>
      </c>
      <c r="F59" s="24" t="str">
        <f t="shared" si="1"/>
        <v>Not Required</v>
      </c>
      <c r="G59" s="10">
        <f>FinalAllocation[[#This Row],[Required CCEIS Carryover (267)]]+FinalAllocation[[#This Row],[Required CCEIS Current FY (269)]]</f>
        <v>0</v>
      </c>
      <c r="H59" s="43">
        <v>1269.3699999999999</v>
      </c>
      <c r="I59" s="43">
        <v>18583.87</v>
      </c>
      <c r="J59" s="15">
        <f>FinalAllocation[[#This Row],[Required PSPS Carryover (266)]]+FinalAllocation[[#This Row],[Required PSPS Current FY (268)]]</f>
        <v>19853.239999999998</v>
      </c>
      <c r="K59" s="43">
        <v>603621.85</v>
      </c>
      <c r="L59" s="43">
        <v>17849.25</v>
      </c>
      <c r="M59" s="44">
        <v>61754.03</v>
      </c>
      <c r="N59" s="9">
        <v>21933.75</v>
      </c>
      <c r="O59" s="4" t="s">
        <v>314</v>
      </c>
      <c r="T59"/>
    </row>
    <row r="60" spans="1:20" ht="15.75" x14ac:dyDescent="0.25">
      <c r="A60" s="4" t="s">
        <v>315</v>
      </c>
      <c r="B60" s="48" t="s">
        <v>56</v>
      </c>
      <c r="C60" s="46">
        <v>643792.14</v>
      </c>
      <c r="D60" s="61">
        <v>0</v>
      </c>
      <c r="E60" s="15">
        <v>0</v>
      </c>
      <c r="F60" s="24" t="str">
        <f t="shared" si="1"/>
        <v>Not Required</v>
      </c>
      <c r="G60" s="10">
        <f>FinalAllocation[[#This Row],[Required CCEIS Carryover (267)]]+FinalAllocation[[#This Row],[Required CCEIS Current FY (269)]]</f>
        <v>0</v>
      </c>
      <c r="H60" s="43">
        <v>0</v>
      </c>
      <c r="I60" s="43">
        <v>0</v>
      </c>
      <c r="J60" s="15">
        <f>FinalAllocation[[#This Row],[Required PSPS Carryover (266)]]+FinalAllocation[[#This Row],[Required PSPS Current FY (268)]]</f>
        <v>0</v>
      </c>
      <c r="K60" s="43">
        <v>206805.68</v>
      </c>
      <c r="L60" s="43">
        <v>9572.74</v>
      </c>
      <c r="M60" s="44">
        <v>7632.9400000000005</v>
      </c>
      <c r="N60" s="9">
        <v>2710.85</v>
      </c>
      <c r="O60" s="4" t="s">
        <v>315</v>
      </c>
      <c r="T60"/>
    </row>
    <row r="61" spans="1:20" ht="15.75" x14ac:dyDescent="0.25">
      <c r="A61" s="4" t="s">
        <v>316</v>
      </c>
      <c r="B61" s="48" t="s">
        <v>57</v>
      </c>
      <c r="C61" s="46">
        <v>2408315.12</v>
      </c>
      <c r="D61" s="61">
        <v>0</v>
      </c>
      <c r="E61" s="15">
        <v>0</v>
      </c>
      <c r="F61" s="24" t="str">
        <f t="shared" si="1"/>
        <v>Not Required</v>
      </c>
      <c r="G61" s="10">
        <f>FinalAllocation[[#This Row],[Required CCEIS Carryover (267)]]+FinalAllocation[[#This Row],[Required CCEIS Current FY (269)]]</f>
        <v>0</v>
      </c>
      <c r="H61" s="43">
        <v>7409.74</v>
      </c>
      <c r="I61" s="43">
        <v>25231.360000000001</v>
      </c>
      <c r="J61" s="15">
        <f>FinalAllocation[[#This Row],[Required PSPS Carryover (266)]]+FinalAllocation[[#This Row],[Required PSPS Current FY (268)]]</f>
        <v>32641.1</v>
      </c>
      <c r="K61" s="43">
        <v>1104305.3400000001</v>
      </c>
      <c r="L61" s="43">
        <v>33207.01</v>
      </c>
      <c r="M61" s="44">
        <v>113425.77</v>
      </c>
      <c r="N61" s="9">
        <v>40286.480000000003</v>
      </c>
      <c r="O61" s="4" t="s">
        <v>316</v>
      </c>
      <c r="T61"/>
    </row>
    <row r="62" spans="1:20" ht="15.75" x14ac:dyDescent="0.25">
      <c r="A62" s="4" t="s">
        <v>317</v>
      </c>
      <c r="B62" s="48" t="s">
        <v>58</v>
      </c>
      <c r="C62" s="46">
        <v>530435.79</v>
      </c>
      <c r="D62" s="61">
        <v>0</v>
      </c>
      <c r="E62" s="15">
        <v>0</v>
      </c>
      <c r="F62" s="24" t="str">
        <f t="shared" si="1"/>
        <v>Not Required</v>
      </c>
      <c r="G62" s="10">
        <f>FinalAllocation[[#This Row],[Required CCEIS Carryover (267)]]+FinalAllocation[[#This Row],[Required CCEIS Current FY (269)]]</f>
        <v>0</v>
      </c>
      <c r="H62" s="43">
        <v>3157.4</v>
      </c>
      <c r="I62" s="43">
        <v>2426.13</v>
      </c>
      <c r="J62" s="15">
        <f>FinalAllocation[[#This Row],[Required PSPS Carryover (266)]]+FinalAllocation[[#This Row],[Required PSPS Current FY (268)]]</f>
        <v>5583.5300000000007</v>
      </c>
      <c r="K62" s="43">
        <v>225413.46000000002</v>
      </c>
      <c r="L62" s="43">
        <v>8967.2900000000009</v>
      </c>
      <c r="M62" s="44">
        <v>19068.3</v>
      </c>
      <c r="N62" s="9">
        <v>6266.78</v>
      </c>
      <c r="O62" s="4" t="s">
        <v>317</v>
      </c>
      <c r="T62"/>
    </row>
    <row r="63" spans="1:20" ht="15.75" x14ac:dyDescent="0.25">
      <c r="A63" s="4" t="s">
        <v>318</v>
      </c>
      <c r="B63" s="47" t="s">
        <v>59</v>
      </c>
      <c r="C63" s="46">
        <v>488153.85</v>
      </c>
      <c r="D63" s="61">
        <v>0</v>
      </c>
      <c r="E63" s="15">
        <v>0</v>
      </c>
      <c r="F63" s="24" t="str">
        <f t="shared" si="1"/>
        <v>Not Required</v>
      </c>
      <c r="G63" s="10">
        <f>FinalAllocation[[#This Row],[Required CCEIS Carryover (267)]]+FinalAllocation[[#This Row],[Required CCEIS Current FY (269)]]</f>
        <v>0</v>
      </c>
      <c r="H63" s="43">
        <v>0</v>
      </c>
      <c r="I63" s="43">
        <v>0</v>
      </c>
      <c r="J63" s="15">
        <f>FinalAllocation[[#This Row],[Required PSPS Carryover (266)]]+FinalAllocation[[#This Row],[Required PSPS Current FY (268)]]</f>
        <v>0</v>
      </c>
      <c r="K63" s="43">
        <v>197917.89</v>
      </c>
      <c r="L63" s="43">
        <v>3686.5</v>
      </c>
      <c r="M63" s="44">
        <v>35288.01</v>
      </c>
      <c r="N63" s="9">
        <v>12533.57</v>
      </c>
      <c r="O63" s="4" t="s">
        <v>318</v>
      </c>
      <c r="T63"/>
    </row>
    <row r="64" spans="1:20" ht="15.75" x14ac:dyDescent="0.25">
      <c r="A64" s="4" t="s">
        <v>319</v>
      </c>
      <c r="B64" s="48" t="s">
        <v>60</v>
      </c>
      <c r="C64" s="46">
        <v>413332.88</v>
      </c>
      <c r="D64" s="61">
        <v>0</v>
      </c>
      <c r="E64" s="15">
        <v>0</v>
      </c>
      <c r="F64" s="24" t="str">
        <f t="shared" si="1"/>
        <v>Not Required</v>
      </c>
      <c r="G64" s="10">
        <f>FinalAllocation[[#This Row],[Required CCEIS Carryover (267)]]+FinalAllocation[[#This Row],[Required CCEIS Current FY (269)]]</f>
        <v>0</v>
      </c>
      <c r="H64" s="43">
        <v>3373.13</v>
      </c>
      <c r="I64" s="43">
        <v>9558.94</v>
      </c>
      <c r="J64" s="15">
        <f>FinalAllocation[[#This Row],[Required PSPS Carryover (266)]]+FinalAllocation[[#This Row],[Required PSPS Current FY (268)]]</f>
        <v>12932.07</v>
      </c>
      <c r="K64" s="43">
        <v>154103.67000000001</v>
      </c>
      <c r="L64" s="43">
        <v>7616.9</v>
      </c>
      <c r="M64" s="44">
        <v>27726.3</v>
      </c>
      <c r="N64" s="9">
        <v>9847.7999999999993</v>
      </c>
      <c r="O64" s="4" t="s">
        <v>319</v>
      </c>
      <c r="T64"/>
    </row>
    <row r="65" spans="1:20" ht="15.75" x14ac:dyDescent="0.25">
      <c r="A65" s="4" t="s">
        <v>320</v>
      </c>
      <c r="B65" s="48" t="s">
        <v>61</v>
      </c>
      <c r="C65" s="46">
        <v>4575334.91</v>
      </c>
      <c r="D65" s="61">
        <v>0</v>
      </c>
      <c r="E65" s="15">
        <v>0</v>
      </c>
      <c r="F65" s="24" t="str">
        <f t="shared" si="1"/>
        <v>Not Required</v>
      </c>
      <c r="G65" s="10">
        <f>FinalAllocation[[#This Row],[Required CCEIS Carryover (267)]]+FinalAllocation[[#This Row],[Required CCEIS Current FY (269)]]</f>
        <v>0</v>
      </c>
      <c r="H65" s="43">
        <v>0</v>
      </c>
      <c r="I65" s="43">
        <v>4004.32</v>
      </c>
      <c r="J65" s="15">
        <f>FinalAllocation[[#This Row],[Required PSPS Carryover (266)]]+FinalAllocation[[#This Row],[Required PSPS Current FY (268)]]</f>
        <v>4004.32</v>
      </c>
      <c r="K65" s="43">
        <v>1598068.54</v>
      </c>
      <c r="L65" s="43">
        <v>64898.48</v>
      </c>
      <c r="M65" s="44">
        <v>170310.99</v>
      </c>
      <c r="N65" s="9">
        <v>59342.01</v>
      </c>
      <c r="O65" s="4" t="s">
        <v>320</v>
      </c>
      <c r="T65"/>
    </row>
    <row r="66" spans="1:20" ht="15.75" x14ac:dyDescent="0.25">
      <c r="A66" s="4" t="s">
        <v>321</v>
      </c>
      <c r="B66" s="47" t="s">
        <v>62</v>
      </c>
      <c r="C66" s="46">
        <v>176600.15</v>
      </c>
      <c r="D66" s="61">
        <v>0</v>
      </c>
      <c r="E66" s="15">
        <v>0</v>
      </c>
      <c r="F66" s="24" t="str">
        <f t="shared" ref="F66:F129" si="2">IF(G66=0,"Not Required","Required")</f>
        <v>Not Required</v>
      </c>
      <c r="G66" s="10">
        <f>FinalAllocation[[#This Row],[Required CCEIS Carryover (267)]]+FinalAllocation[[#This Row],[Required CCEIS Current FY (269)]]</f>
        <v>0</v>
      </c>
      <c r="H66" s="43">
        <v>0</v>
      </c>
      <c r="I66" s="43">
        <v>0</v>
      </c>
      <c r="J66" s="15">
        <f>FinalAllocation[[#This Row],[Required PSPS Carryover (266)]]+FinalAllocation[[#This Row],[Required PSPS Current FY (268)]]</f>
        <v>0</v>
      </c>
      <c r="K66" s="43">
        <v>150620.19999999998</v>
      </c>
      <c r="L66" s="43">
        <v>7616.08</v>
      </c>
      <c r="M66" s="44">
        <v>9881.73</v>
      </c>
      <c r="N66" s="9">
        <v>3509.79</v>
      </c>
      <c r="O66" s="4" t="s">
        <v>321</v>
      </c>
      <c r="T66"/>
    </row>
    <row r="67" spans="1:20" ht="15.75" x14ac:dyDescent="0.25">
      <c r="A67" s="4" t="s">
        <v>322</v>
      </c>
      <c r="B67" s="47" t="s">
        <v>63</v>
      </c>
      <c r="C67" s="46">
        <v>2601979.2999999998</v>
      </c>
      <c r="D67" s="61">
        <v>0</v>
      </c>
      <c r="E67" s="15">
        <v>0</v>
      </c>
      <c r="F67" s="24" t="str">
        <f t="shared" si="2"/>
        <v>Not Required</v>
      </c>
      <c r="G67" s="10">
        <f>FinalAllocation[[#This Row],[Required CCEIS Carryover (267)]]+FinalAllocation[[#This Row],[Required CCEIS Current FY (269)]]</f>
        <v>0</v>
      </c>
      <c r="H67" s="43">
        <v>14589.56</v>
      </c>
      <c r="I67" s="43">
        <v>10808.18</v>
      </c>
      <c r="J67" s="15">
        <f>FinalAllocation[[#This Row],[Required PSPS Carryover (266)]]+FinalAllocation[[#This Row],[Required PSPS Current FY (268)]]</f>
        <v>25397.739999999998</v>
      </c>
      <c r="K67" s="43">
        <v>2306278</v>
      </c>
      <c r="L67" s="43">
        <v>110975.98</v>
      </c>
      <c r="M67" s="44">
        <v>259618.99</v>
      </c>
      <c r="N67" s="9">
        <v>92211.28</v>
      </c>
      <c r="O67" s="4" t="s">
        <v>322</v>
      </c>
      <c r="T67"/>
    </row>
    <row r="68" spans="1:20" ht="15.75" x14ac:dyDescent="0.25">
      <c r="A68" s="4" t="s">
        <v>323</v>
      </c>
      <c r="B68" s="48" t="s">
        <v>64</v>
      </c>
      <c r="C68" s="46">
        <v>3016213.81</v>
      </c>
      <c r="D68" s="61">
        <v>0</v>
      </c>
      <c r="E68" s="15">
        <v>0</v>
      </c>
      <c r="F68" s="24" t="str">
        <f t="shared" si="2"/>
        <v>Not Required</v>
      </c>
      <c r="G68" s="10">
        <f>FinalAllocation[[#This Row],[Required CCEIS Carryover (267)]]+FinalAllocation[[#This Row],[Required CCEIS Current FY (269)]]</f>
        <v>0</v>
      </c>
      <c r="H68" s="43">
        <v>4786.9399999999996</v>
      </c>
      <c r="I68" s="43">
        <v>0</v>
      </c>
      <c r="J68" s="15">
        <f>FinalAllocation[[#This Row],[Required PSPS Carryover (266)]]+FinalAllocation[[#This Row],[Required PSPS Current FY (268)]]</f>
        <v>4786.9399999999996</v>
      </c>
      <c r="K68" s="43">
        <v>1480379.79</v>
      </c>
      <c r="L68" s="43">
        <v>45819.97</v>
      </c>
      <c r="M68" s="44">
        <v>80658.320000000007</v>
      </c>
      <c r="N68" s="9">
        <v>28648.16</v>
      </c>
      <c r="O68" s="4" t="s">
        <v>323</v>
      </c>
      <c r="T68"/>
    </row>
    <row r="69" spans="1:20" ht="15.75" x14ac:dyDescent="0.25">
      <c r="A69" s="4" t="s">
        <v>324</v>
      </c>
      <c r="B69" s="47" t="s">
        <v>65</v>
      </c>
      <c r="C69" s="46">
        <v>296464.56</v>
      </c>
      <c r="D69" s="61">
        <v>0</v>
      </c>
      <c r="E69" s="15">
        <v>0</v>
      </c>
      <c r="F69" s="24" t="str">
        <f t="shared" si="2"/>
        <v>Not Required</v>
      </c>
      <c r="G69" s="10">
        <f>FinalAllocation[[#This Row],[Required CCEIS Carryover (267)]]+FinalAllocation[[#This Row],[Required CCEIS Current FY (269)]]</f>
        <v>0</v>
      </c>
      <c r="H69" s="43">
        <v>3700.1</v>
      </c>
      <c r="I69" s="43">
        <v>14646.36</v>
      </c>
      <c r="J69" s="15">
        <f>FinalAllocation[[#This Row],[Required PSPS Carryover (266)]]+FinalAllocation[[#This Row],[Required PSPS Current FY (268)]]</f>
        <v>18346.46</v>
      </c>
      <c r="K69" s="43">
        <v>223434.86999999997</v>
      </c>
      <c r="L69" s="43">
        <v>4169.32</v>
      </c>
      <c r="M69" s="44">
        <v>18904.29</v>
      </c>
      <c r="N69" s="9">
        <v>6714.41</v>
      </c>
      <c r="O69" s="4" t="s">
        <v>324</v>
      </c>
      <c r="T69"/>
    </row>
    <row r="70" spans="1:20" ht="15.75" x14ac:dyDescent="0.25">
      <c r="A70" s="4" t="s">
        <v>325</v>
      </c>
      <c r="B70" s="47" t="s">
        <v>66</v>
      </c>
      <c r="C70" s="46">
        <v>2305607.91</v>
      </c>
      <c r="D70" s="61">
        <v>0</v>
      </c>
      <c r="E70" s="15">
        <v>0</v>
      </c>
      <c r="F70" s="24" t="str">
        <f t="shared" si="2"/>
        <v>Not Required</v>
      </c>
      <c r="G70" s="10">
        <f>FinalAllocation[[#This Row],[Required CCEIS Carryover (267)]]+FinalAllocation[[#This Row],[Required CCEIS Current FY (269)]]</f>
        <v>0</v>
      </c>
      <c r="H70" s="43">
        <v>6330.8</v>
      </c>
      <c r="I70" s="43">
        <v>7666.9</v>
      </c>
      <c r="J70" s="15">
        <f>FinalAllocation[[#This Row],[Required PSPS Carryover (266)]]+FinalAllocation[[#This Row],[Required PSPS Current FY (268)]]</f>
        <v>13997.7</v>
      </c>
      <c r="K70" s="43">
        <v>910476.91999999993</v>
      </c>
      <c r="L70" s="43">
        <v>28664.48</v>
      </c>
      <c r="M70" s="44">
        <v>52932.02</v>
      </c>
      <c r="N70" s="9">
        <v>18800.349999999999</v>
      </c>
      <c r="O70" s="4" t="s">
        <v>325</v>
      </c>
      <c r="T70"/>
    </row>
    <row r="71" spans="1:20" ht="15.75" x14ac:dyDescent="0.25">
      <c r="A71" s="4" t="s">
        <v>326</v>
      </c>
      <c r="B71" s="47" t="s">
        <v>67</v>
      </c>
      <c r="C71" s="46">
        <v>1790876.99</v>
      </c>
      <c r="D71" s="61">
        <v>0</v>
      </c>
      <c r="E71" s="15">
        <v>0</v>
      </c>
      <c r="F71" s="24" t="str">
        <f t="shared" si="2"/>
        <v>Not Required</v>
      </c>
      <c r="G71" s="10">
        <f>FinalAllocation[[#This Row],[Required CCEIS Carryover (267)]]+FinalAllocation[[#This Row],[Required CCEIS Current FY (269)]]</f>
        <v>0</v>
      </c>
      <c r="H71" s="43">
        <v>0</v>
      </c>
      <c r="I71" s="43">
        <v>0</v>
      </c>
      <c r="J71" s="15">
        <f>FinalAllocation[[#This Row],[Required PSPS Carryover (266)]]+FinalAllocation[[#This Row],[Required PSPS Current FY (268)]]</f>
        <v>0</v>
      </c>
      <c r="K71" s="43">
        <v>267249.45</v>
      </c>
      <c r="L71" s="43">
        <v>18652.099999999999</v>
      </c>
      <c r="M71" s="44">
        <v>45370.31</v>
      </c>
      <c r="N71" s="9">
        <v>16114.59</v>
      </c>
      <c r="O71" s="4" t="s">
        <v>326</v>
      </c>
      <c r="T71"/>
    </row>
    <row r="72" spans="1:20" ht="15.75" x14ac:dyDescent="0.25">
      <c r="A72" s="4" t="s">
        <v>327</v>
      </c>
      <c r="B72" s="47" t="s">
        <v>68</v>
      </c>
      <c r="C72" s="46">
        <v>802862.38</v>
      </c>
      <c r="D72" s="61">
        <v>0</v>
      </c>
      <c r="E72" s="15">
        <v>0</v>
      </c>
      <c r="F72" s="24" t="str">
        <f t="shared" si="2"/>
        <v>Not Required</v>
      </c>
      <c r="G72" s="10">
        <f>FinalAllocation[[#This Row],[Required CCEIS Carryover (267)]]+FinalAllocation[[#This Row],[Required CCEIS Current FY (269)]]</f>
        <v>0</v>
      </c>
      <c r="H72" s="43">
        <v>4120.42</v>
      </c>
      <c r="I72" s="43">
        <v>0</v>
      </c>
      <c r="J72" s="15">
        <f>FinalAllocation[[#This Row],[Required PSPS Carryover (266)]]+FinalAllocation[[#This Row],[Required PSPS Current FY (268)]]</f>
        <v>4120.42</v>
      </c>
      <c r="K72" s="43">
        <v>388250.11999999994</v>
      </c>
      <c r="L72" s="43">
        <v>50334.34</v>
      </c>
      <c r="M72" s="44">
        <v>84439.18</v>
      </c>
      <c r="N72" s="9">
        <v>29991.040000000001</v>
      </c>
      <c r="O72" s="4" t="s">
        <v>327</v>
      </c>
      <c r="T72"/>
    </row>
    <row r="73" spans="1:20" ht="15.75" x14ac:dyDescent="0.25">
      <c r="A73" s="4" t="s">
        <v>328</v>
      </c>
      <c r="B73" s="48" t="s">
        <v>69</v>
      </c>
      <c r="C73" s="46">
        <v>1066272.21</v>
      </c>
      <c r="D73" s="61">
        <v>0</v>
      </c>
      <c r="E73" s="15">
        <v>0</v>
      </c>
      <c r="F73" s="24" t="str">
        <f t="shared" si="2"/>
        <v>Not Required</v>
      </c>
      <c r="G73" s="10">
        <f>FinalAllocation[[#This Row],[Required CCEIS Carryover (267)]]+FinalAllocation[[#This Row],[Required CCEIS Current FY (269)]]</f>
        <v>0</v>
      </c>
      <c r="H73" s="43">
        <v>5966.06</v>
      </c>
      <c r="I73" s="43">
        <v>17823.96</v>
      </c>
      <c r="J73" s="15">
        <f>FinalAllocation[[#This Row],[Required PSPS Carryover (266)]]+FinalAllocation[[#This Row],[Required PSPS Current FY (268)]]</f>
        <v>23790.02</v>
      </c>
      <c r="K73" s="43">
        <v>384183.28</v>
      </c>
      <c r="L73" s="43">
        <v>25747.88</v>
      </c>
      <c r="M73" s="44">
        <v>128549.21</v>
      </c>
      <c r="N73" s="9">
        <v>45658.01</v>
      </c>
      <c r="O73" s="4" t="s">
        <v>328</v>
      </c>
      <c r="T73"/>
    </row>
    <row r="74" spans="1:20" ht="15.75" x14ac:dyDescent="0.25">
      <c r="A74" s="4" t="s">
        <v>329</v>
      </c>
      <c r="B74" s="48" t="s">
        <v>70</v>
      </c>
      <c r="C74" s="46">
        <v>778639.62</v>
      </c>
      <c r="D74" s="61">
        <v>0</v>
      </c>
      <c r="E74" s="15">
        <v>0</v>
      </c>
      <c r="F74" s="24" t="str">
        <f t="shared" si="2"/>
        <v>Not Required</v>
      </c>
      <c r="G74" s="10">
        <f>FinalAllocation[[#This Row],[Required CCEIS Carryover (267)]]+FinalAllocation[[#This Row],[Required CCEIS Current FY (269)]]</f>
        <v>0</v>
      </c>
      <c r="H74" s="43">
        <v>0</v>
      </c>
      <c r="I74" s="43">
        <v>0</v>
      </c>
      <c r="J74" s="15">
        <f>FinalAllocation[[#This Row],[Required PSPS Carryover (266)]]+FinalAllocation[[#This Row],[Required PSPS Current FY (268)]]</f>
        <v>0</v>
      </c>
      <c r="K74" s="43">
        <v>346234.16</v>
      </c>
      <c r="L74" s="43">
        <v>36933.769999999997</v>
      </c>
      <c r="M74" s="44">
        <v>74356.89</v>
      </c>
      <c r="N74" s="9">
        <v>26410.02</v>
      </c>
      <c r="O74" s="4" t="s">
        <v>329</v>
      </c>
      <c r="T74"/>
    </row>
    <row r="75" spans="1:20" ht="15.75" x14ac:dyDescent="0.25">
      <c r="A75" s="4" t="s">
        <v>330</v>
      </c>
      <c r="B75" s="47" t="s">
        <v>71</v>
      </c>
      <c r="C75" s="46">
        <v>1219543.1299999999</v>
      </c>
      <c r="D75" s="61">
        <v>0</v>
      </c>
      <c r="E75" s="15">
        <v>0</v>
      </c>
      <c r="F75" s="24" t="str">
        <f t="shared" si="2"/>
        <v>Not Required</v>
      </c>
      <c r="G75" s="10">
        <f>FinalAllocation[[#This Row],[Required CCEIS Carryover (267)]]+FinalAllocation[[#This Row],[Required CCEIS Current FY (269)]]</f>
        <v>0</v>
      </c>
      <c r="H75" s="43">
        <v>5731.51</v>
      </c>
      <c r="I75" s="43">
        <v>4650.29</v>
      </c>
      <c r="J75" s="15">
        <f>FinalAllocation[[#This Row],[Required PSPS Carryover (266)]]+FinalAllocation[[#This Row],[Required PSPS Current FY (268)]]</f>
        <v>10381.799999999999</v>
      </c>
      <c r="K75" s="43">
        <v>439196.65</v>
      </c>
      <c r="L75" s="43">
        <v>77677.039999999994</v>
      </c>
      <c r="M75" s="44">
        <v>115946.34</v>
      </c>
      <c r="N75" s="9">
        <v>41181.730000000003</v>
      </c>
      <c r="O75" s="4" t="s">
        <v>330</v>
      </c>
      <c r="T75"/>
    </row>
    <row r="76" spans="1:20" ht="15.75" x14ac:dyDescent="0.25">
      <c r="A76" s="4" t="s">
        <v>331</v>
      </c>
      <c r="B76" s="48" t="s">
        <v>72</v>
      </c>
      <c r="C76" s="46">
        <v>9830756.4800000004</v>
      </c>
      <c r="D76" s="61">
        <v>0</v>
      </c>
      <c r="E76" s="15">
        <v>0</v>
      </c>
      <c r="F76" s="24" t="str">
        <f t="shared" si="2"/>
        <v>Not Required</v>
      </c>
      <c r="G76" s="10">
        <f>FinalAllocation[[#This Row],[Required CCEIS Carryover (267)]]+FinalAllocation[[#This Row],[Required CCEIS Current FY (269)]]</f>
        <v>0</v>
      </c>
      <c r="H76" s="43">
        <v>907.38</v>
      </c>
      <c r="I76" s="43">
        <v>147808.57999999999</v>
      </c>
      <c r="J76" s="15">
        <f>FinalAllocation[[#This Row],[Required PSPS Carryover (266)]]+FinalAllocation[[#This Row],[Required PSPS Current FY (268)]]</f>
        <v>148715.96</v>
      </c>
      <c r="K76" s="43">
        <v>2698752.5799999996</v>
      </c>
      <c r="L76" s="43">
        <v>123129.34</v>
      </c>
      <c r="M76" s="44">
        <v>326415.92000000004</v>
      </c>
      <c r="N76" s="9">
        <v>121263.47</v>
      </c>
      <c r="O76" s="4" t="s">
        <v>331</v>
      </c>
      <c r="T76"/>
    </row>
    <row r="77" spans="1:20" ht="15.75" x14ac:dyDescent="0.25">
      <c r="A77" s="4" t="s">
        <v>543</v>
      </c>
      <c r="B77" s="48" t="s">
        <v>73</v>
      </c>
      <c r="C77" s="46">
        <v>2556000</v>
      </c>
      <c r="D77" s="61">
        <v>0</v>
      </c>
      <c r="E77" s="15">
        <v>0</v>
      </c>
      <c r="F77" s="24" t="str">
        <f t="shared" si="2"/>
        <v>Not Required</v>
      </c>
      <c r="G77" s="10">
        <f>FinalAllocation[[#This Row],[Required CCEIS Carryover (267)]]+FinalAllocation[[#This Row],[Required CCEIS Current FY (269)]]</f>
        <v>0</v>
      </c>
      <c r="H77" s="43">
        <v>27</v>
      </c>
      <c r="I77" s="43">
        <v>7274.76</v>
      </c>
      <c r="J77" s="15">
        <f>FinalAllocation[[#This Row],[Required PSPS Carryover (266)]]+FinalAllocation[[#This Row],[Required PSPS Current FY (268)]]</f>
        <v>7301.76</v>
      </c>
      <c r="K77" s="43">
        <v>888393.69000000006</v>
      </c>
      <c r="L77" s="43">
        <v>36747.61</v>
      </c>
      <c r="M77" s="44">
        <v>90740.62</v>
      </c>
      <c r="N77" s="9">
        <v>32229.18</v>
      </c>
      <c r="O77" s="4" t="s">
        <v>543</v>
      </c>
      <c r="T77"/>
    </row>
    <row r="78" spans="1:20" ht="15.75" x14ac:dyDescent="0.25">
      <c r="A78" s="4" t="s">
        <v>332</v>
      </c>
      <c r="B78" s="48" t="s">
        <v>74</v>
      </c>
      <c r="C78" s="46">
        <v>254770.87</v>
      </c>
      <c r="D78" s="61">
        <v>0</v>
      </c>
      <c r="E78" s="15">
        <v>0</v>
      </c>
      <c r="F78" s="24" t="str">
        <f t="shared" si="2"/>
        <v>Not Required</v>
      </c>
      <c r="G78" s="10">
        <f>FinalAllocation[[#This Row],[Required CCEIS Carryover (267)]]+FinalAllocation[[#This Row],[Required CCEIS Current FY (269)]]</f>
        <v>0</v>
      </c>
      <c r="H78" s="43">
        <v>1415.77</v>
      </c>
      <c r="I78" s="43">
        <v>2291.87</v>
      </c>
      <c r="J78" s="15">
        <f>FinalAllocation[[#This Row],[Required PSPS Carryover (266)]]+FinalAllocation[[#This Row],[Required PSPS Current FY (268)]]</f>
        <v>3707.64</v>
      </c>
      <c r="K78" s="43">
        <v>94840.78</v>
      </c>
      <c r="L78" s="43">
        <v>4843.12</v>
      </c>
      <c r="M78" s="44">
        <v>17644</v>
      </c>
      <c r="N78" s="9">
        <v>6266.78</v>
      </c>
      <c r="O78" s="4" t="s">
        <v>332</v>
      </c>
      <c r="T78"/>
    </row>
    <row r="79" spans="1:20" ht="15.75" x14ac:dyDescent="0.25">
      <c r="A79" s="4" t="s">
        <v>333</v>
      </c>
      <c r="B79" s="48" t="s">
        <v>75</v>
      </c>
      <c r="C79" s="46">
        <v>665933.18000000005</v>
      </c>
      <c r="D79" s="61">
        <v>0</v>
      </c>
      <c r="E79" s="15">
        <v>0</v>
      </c>
      <c r="F79" s="24" t="str">
        <f t="shared" si="2"/>
        <v>Not Required</v>
      </c>
      <c r="G79" s="10">
        <f>FinalAllocation[[#This Row],[Required CCEIS Carryover (267)]]+FinalAllocation[[#This Row],[Required CCEIS Current FY (269)]]</f>
        <v>0</v>
      </c>
      <c r="H79" s="43">
        <v>0</v>
      </c>
      <c r="I79" s="43">
        <v>1511.89</v>
      </c>
      <c r="J79" s="15">
        <f>FinalAllocation[[#This Row],[Required PSPS Carryover (266)]]+FinalAllocation[[#This Row],[Required PSPS Current FY (268)]]</f>
        <v>1511.89</v>
      </c>
      <c r="K79" s="43">
        <v>288825.73000000004</v>
      </c>
      <c r="L79" s="43">
        <v>7593.07</v>
      </c>
      <c r="M79" s="44">
        <v>35288.01</v>
      </c>
      <c r="N79" s="9">
        <v>12533.57</v>
      </c>
      <c r="O79" s="4" t="s">
        <v>333</v>
      </c>
      <c r="T79"/>
    </row>
    <row r="80" spans="1:20" ht="15.75" x14ac:dyDescent="0.25">
      <c r="A80" s="4" t="s">
        <v>334</v>
      </c>
      <c r="B80" s="47" t="s">
        <v>76</v>
      </c>
      <c r="C80" s="46">
        <v>361228.3</v>
      </c>
      <c r="D80" s="61">
        <v>0</v>
      </c>
      <c r="E80" s="15">
        <v>0</v>
      </c>
      <c r="F80" s="24" t="str">
        <f t="shared" si="2"/>
        <v>Not Required</v>
      </c>
      <c r="G80" s="10">
        <f>FinalAllocation[[#This Row],[Required CCEIS Carryover (267)]]+FinalAllocation[[#This Row],[Required CCEIS Current FY (269)]]</f>
        <v>0</v>
      </c>
      <c r="H80" s="43">
        <v>0</v>
      </c>
      <c r="I80" s="43">
        <v>8129.1</v>
      </c>
      <c r="J80" s="15">
        <f>FinalAllocation[[#This Row],[Required PSPS Carryover (266)]]+FinalAllocation[[#This Row],[Required PSPS Current FY (268)]]</f>
        <v>8129.1</v>
      </c>
      <c r="K80" s="43">
        <v>130169.39</v>
      </c>
      <c r="L80" s="43">
        <v>5049.7700000000004</v>
      </c>
      <c r="M80" s="44">
        <v>21424.86</v>
      </c>
      <c r="N80" s="9">
        <v>7609.66</v>
      </c>
      <c r="O80" s="4" t="s">
        <v>334</v>
      </c>
      <c r="T80"/>
    </row>
    <row r="81" spans="1:20" ht="15.75" x14ac:dyDescent="0.25">
      <c r="A81" s="4" t="s">
        <v>335</v>
      </c>
      <c r="B81" s="47" t="s">
        <v>77</v>
      </c>
      <c r="C81" s="46">
        <v>2403847.5499999998</v>
      </c>
      <c r="D81" s="61">
        <v>0</v>
      </c>
      <c r="E81" s="15">
        <v>0</v>
      </c>
      <c r="F81" s="24" t="str">
        <f t="shared" si="2"/>
        <v>Not Required</v>
      </c>
      <c r="G81" s="10">
        <f>FinalAllocation[[#This Row],[Required CCEIS Carryover (267)]]+FinalAllocation[[#This Row],[Required CCEIS Current FY (269)]]</f>
        <v>0</v>
      </c>
      <c r="H81" s="43">
        <v>0</v>
      </c>
      <c r="I81" s="43">
        <v>0</v>
      </c>
      <c r="J81" s="15">
        <f>FinalAllocation[[#This Row],[Required PSPS Carryover (266)]]+FinalAllocation[[#This Row],[Required PSPS Current FY (268)]]</f>
        <v>0</v>
      </c>
      <c r="K81" s="43">
        <v>782948.87000000011</v>
      </c>
      <c r="L81" s="43">
        <v>18946.54</v>
      </c>
      <c r="M81" s="44">
        <v>137371.21</v>
      </c>
      <c r="N81" s="9">
        <v>48791.4</v>
      </c>
      <c r="O81" s="4" t="s">
        <v>335</v>
      </c>
      <c r="T81"/>
    </row>
    <row r="82" spans="1:20" ht="15.75" x14ac:dyDescent="0.25">
      <c r="A82" s="4" t="s">
        <v>336</v>
      </c>
      <c r="B82" s="48" t="s">
        <v>78</v>
      </c>
      <c r="C82" s="46">
        <v>505042.88</v>
      </c>
      <c r="D82" s="61">
        <v>0</v>
      </c>
      <c r="E82" s="15">
        <v>0</v>
      </c>
      <c r="F82" s="24" t="str">
        <f t="shared" si="2"/>
        <v>Not Required</v>
      </c>
      <c r="G82" s="10">
        <f>FinalAllocation[[#This Row],[Required CCEIS Carryover (267)]]+FinalAllocation[[#This Row],[Required CCEIS Current FY (269)]]</f>
        <v>0</v>
      </c>
      <c r="H82" s="43">
        <v>0</v>
      </c>
      <c r="I82" s="43">
        <v>0</v>
      </c>
      <c r="J82" s="15">
        <f>FinalAllocation[[#This Row],[Required PSPS Carryover (266)]]+FinalAllocation[[#This Row],[Required PSPS Current FY (268)]]</f>
        <v>0</v>
      </c>
      <c r="K82" s="43">
        <v>210450.66999999998</v>
      </c>
      <c r="L82" s="43">
        <v>12836.47</v>
      </c>
      <c r="M82" s="44">
        <v>32767.439999999999</v>
      </c>
      <c r="N82" s="9">
        <v>18182.96</v>
      </c>
      <c r="O82" s="4" t="s">
        <v>336</v>
      </c>
      <c r="T82"/>
    </row>
    <row r="83" spans="1:20" ht="15.75" x14ac:dyDescent="0.25">
      <c r="A83" s="4" t="s">
        <v>337</v>
      </c>
      <c r="B83" s="48" t="s">
        <v>79</v>
      </c>
      <c r="C83" s="46">
        <v>248652.24</v>
      </c>
      <c r="D83" s="61">
        <v>0</v>
      </c>
      <c r="E83" s="15">
        <v>0</v>
      </c>
      <c r="F83" s="24" t="str">
        <f t="shared" si="2"/>
        <v>Not Required</v>
      </c>
      <c r="G83" s="10">
        <f>FinalAllocation[[#This Row],[Required CCEIS Carryover (267)]]+FinalAllocation[[#This Row],[Required CCEIS Current FY (269)]]</f>
        <v>0</v>
      </c>
      <c r="H83" s="43">
        <v>0</v>
      </c>
      <c r="I83" s="43">
        <v>0</v>
      </c>
      <c r="J83" s="15">
        <f>FinalAllocation[[#This Row],[Required PSPS Carryover (266)]]+FinalAllocation[[#This Row],[Required PSPS Current FY (268)]]</f>
        <v>0</v>
      </c>
      <c r="K83" s="43">
        <v>136111.98000000001</v>
      </c>
      <c r="L83" s="43">
        <v>5677.08</v>
      </c>
      <c r="M83" s="44">
        <v>37268.76</v>
      </c>
      <c r="N83" s="9">
        <v>26121.13</v>
      </c>
      <c r="O83" s="4" t="s">
        <v>337</v>
      </c>
      <c r="T83"/>
    </row>
    <row r="84" spans="1:20" ht="15.75" x14ac:dyDescent="0.25">
      <c r="A84" s="4" t="s">
        <v>338</v>
      </c>
      <c r="B84" s="48" t="s">
        <v>80</v>
      </c>
      <c r="C84" s="46">
        <v>867464.22</v>
      </c>
      <c r="D84" s="61">
        <v>0</v>
      </c>
      <c r="E84" s="15">
        <v>0</v>
      </c>
      <c r="F84" s="24" t="str">
        <f t="shared" si="2"/>
        <v>Not Required</v>
      </c>
      <c r="G84" s="10">
        <f>FinalAllocation[[#This Row],[Required CCEIS Carryover (267)]]+FinalAllocation[[#This Row],[Required CCEIS Current FY (269)]]</f>
        <v>0</v>
      </c>
      <c r="H84" s="43">
        <v>7991.46</v>
      </c>
      <c r="I84" s="43">
        <v>11191.47</v>
      </c>
      <c r="J84" s="15">
        <f>FinalAllocation[[#This Row],[Required PSPS Carryover (266)]]+FinalAllocation[[#This Row],[Required PSPS Current FY (268)]]</f>
        <v>19182.93</v>
      </c>
      <c r="K84" s="43">
        <v>569962.61</v>
      </c>
      <c r="L84" s="43">
        <v>35000.17</v>
      </c>
      <c r="M84" s="44">
        <v>89480.33</v>
      </c>
      <c r="N84" s="9">
        <v>31781.55</v>
      </c>
      <c r="O84" s="4" t="s">
        <v>338</v>
      </c>
      <c r="T84"/>
    </row>
    <row r="85" spans="1:20" ht="15.75" x14ac:dyDescent="0.25">
      <c r="A85" s="4" t="s">
        <v>339</v>
      </c>
      <c r="B85" s="47" t="s">
        <v>81</v>
      </c>
      <c r="C85" s="46">
        <v>207688.17</v>
      </c>
      <c r="D85" s="61">
        <v>0</v>
      </c>
      <c r="E85" s="15">
        <v>0</v>
      </c>
      <c r="F85" s="24" t="str">
        <f t="shared" si="2"/>
        <v>Not Required</v>
      </c>
      <c r="G85" s="10">
        <f>FinalAllocation[[#This Row],[Required CCEIS Carryover (267)]]+FinalAllocation[[#This Row],[Required CCEIS Current FY (269)]]</f>
        <v>0</v>
      </c>
      <c r="H85" s="43">
        <v>0</v>
      </c>
      <c r="I85" s="43">
        <v>0</v>
      </c>
      <c r="J85" s="15">
        <f>FinalAllocation[[#This Row],[Required PSPS Carryover (266)]]+FinalAllocation[[#This Row],[Required PSPS Current FY (268)]]</f>
        <v>0</v>
      </c>
      <c r="K85" s="43">
        <v>165839.16</v>
      </c>
      <c r="L85" s="43">
        <v>15320.21</v>
      </c>
      <c r="M85" s="44">
        <v>39068.870000000003</v>
      </c>
      <c r="N85" s="9">
        <v>13876.45</v>
      </c>
      <c r="O85" s="4" t="s">
        <v>339</v>
      </c>
      <c r="T85"/>
    </row>
    <row r="86" spans="1:20" ht="15.75" x14ac:dyDescent="0.25">
      <c r="A86" s="4" t="s">
        <v>340</v>
      </c>
      <c r="B86" s="48" t="s">
        <v>82</v>
      </c>
      <c r="C86" s="46">
        <v>493718.28</v>
      </c>
      <c r="D86" s="61">
        <v>0</v>
      </c>
      <c r="E86" s="15">
        <v>0</v>
      </c>
      <c r="F86" s="24" t="str">
        <f t="shared" si="2"/>
        <v>Not Required</v>
      </c>
      <c r="G86" s="10">
        <f>FinalAllocation[[#This Row],[Required CCEIS Carryover (267)]]+FinalAllocation[[#This Row],[Required CCEIS Current FY (269)]]</f>
        <v>0</v>
      </c>
      <c r="H86" s="43">
        <v>2863.19</v>
      </c>
      <c r="I86" s="43">
        <v>1732.19</v>
      </c>
      <c r="J86" s="15">
        <f>FinalAllocation[[#This Row],[Required PSPS Carryover (266)]]+FinalAllocation[[#This Row],[Required PSPS Current FY (268)]]</f>
        <v>4595.38</v>
      </c>
      <c r="K86" s="43">
        <v>470214.25</v>
      </c>
      <c r="L86" s="43">
        <v>12659.69</v>
      </c>
      <c r="M86" s="44">
        <v>47890.89</v>
      </c>
      <c r="N86" s="9">
        <v>17009.86</v>
      </c>
      <c r="O86" s="4" t="s">
        <v>340</v>
      </c>
      <c r="T86"/>
    </row>
    <row r="87" spans="1:20" ht="15.75" x14ac:dyDescent="0.25">
      <c r="A87" s="4" t="s">
        <v>341</v>
      </c>
      <c r="B87" s="48" t="s">
        <v>83</v>
      </c>
      <c r="C87" s="46">
        <v>248767.85</v>
      </c>
      <c r="D87" s="61">
        <v>0</v>
      </c>
      <c r="E87" s="15">
        <v>0</v>
      </c>
      <c r="F87" s="24" t="str">
        <f t="shared" si="2"/>
        <v>Not Required</v>
      </c>
      <c r="G87" s="10">
        <f>FinalAllocation[[#This Row],[Required CCEIS Carryover (267)]]+FinalAllocation[[#This Row],[Required CCEIS Current FY (269)]]</f>
        <v>0</v>
      </c>
      <c r="H87" s="43">
        <v>0</v>
      </c>
      <c r="I87" s="43">
        <v>0</v>
      </c>
      <c r="J87" s="15">
        <f>FinalAllocation[[#This Row],[Required PSPS Carryover (266)]]+FinalAllocation[[#This Row],[Required PSPS Current FY (268)]]</f>
        <v>0</v>
      </c>
      <c r="K87" s="43">
        <v>101605.9</v>
      </c>
      <c r="L87" s="43">
        <v>6802.29</v>
      </c>
      <c r="M87" s="44">
        <v>25205.72</v>
      </c>
      <c r="N87" s="9">
        <v>8952.5499999999993</v>
      </c>
      <c r="O87" s="4" t="s">
        <v>341</v>
      </c>
      <c r="T87"/>
    </row>
    <row r="88" spans="1:20" ht="15.75" x14ac:dyDescent="0.25">
      <c r="A88" s="4" t="s">
        <v>342</v>
      </c>
      <c r="B88" s="48" t="s">
        <v>84</v>
      </c>
      <c r="C88" s="46">
        <v>302591.84999999998</v>
      </c>
      <c r="D88" s="61">
        <v>0</v>
      </c>
      <c r="E88" s="15">
        <v>0</v>
      </c>
      <c r="F88" s="24" t="str">
        <f t="shared" si="2"/>
        <v>Not Required</v>
      </c>
      <c r="G88" s="10">
        <f>FinalAllocation[[#This Row],[Required CCEIS Carryover (267)]]+FinalAllocation[[#This Row],[Required CCEIS Current FY (269)]]</f>
        <v>0</v>
      </c>
      <c r="H88" s="43">
        <v>0</v>
      </c>
      <c r="I88" s="43">
        <v>0</v>
      </c>
      <c r="J88" s="15">
        <f>FinalAllocation[[#This Row],[Required PSPS Carryover (266)]]+FinalAllocation[[#This Row],[Required PSPS Current FY (268)]]</f>
        <v>0</v>
      </c>
      <c r="K88" s="43">
        <v>190757.79</v>
      </c>
      <c r="L88" s="43">
        <v>6526.45</v>
      </c>
      <c r="M88" s="44">
        <v>22685.15</v>
      </c>
      <c r="N88" s="9">
        <v>8057.29</v>
      </c>
      <c r="O88" s="4" t="s">
        <v>342</v>
      </c>
      <c r="T88"/>
    </row>
    <row r="89" spans="1:20" ht="15.75" x14ac:dyDescent="0.25">
      <c r="A89" s="4" t="s">
        <v>343</v>
      </c>
      <c r="B89" s="48" t="s">
        <v>85</v>
      </c>
      <c r="C89" s="46">
        <v>1309064.4099999999</v>
      </c>
      <c r="D89" s="61">
        <v>0</v>
      </c>
      <c r="E89" s="15">
        <v>0</v>
      </c>
      <c r="F89" s="24" t="str">
        <f t="shared" si="2"/>
        <v>Not Required</v>
      </c>
      <c r="G89" s="10">
        <f>FinalAllocation[[#This Row],[Required CCEIS Carryover (267)]]+FinalAllocation[[#This Row],[Required CCEIS Current FY (269)]]</f>
        <v>0</v>
      </c>
      <c r="H89" s="43">
        <v>7380.25</v>
      </c>
      <c r="I89" s="43">
        <v>8240.14</v>
      </c>
      <c r="J89" s="15">
        <f>FinalAllocation[[#This Row],[Required PSPS Carryover (266)]]+FinalAllocation[[#This Row],[Required PSPS Current FY (268)]]</f>
        <v>15620.39</v>
      </c>
      <c r="K89" s="43">
        <v>502119.88</v>
      </c>
      <c r="L89" s="43">
        <v>25178.31</v>
      </c>
      <c r="M89" s="44">
        <v>47434.320000000007</v>
      </c>
      <c r="N89" s="9">
        <v>19925.86</v>
      </c>
      <c r="O89" s="4" t="s">
        <v>343</v>
      </c>
      <c r="T89"/>
    </row>
    <row r="90" spans="1:20" ht="15.75" x14ac:dyDescent="0.25">
      <c r="A90" s="4" t="s">
        <v>344</v>
      </c>
      <c r="B90" s="48" t="s">
        <v>86</v>
      </c>
      <c r="C90" s="46">
        <v>4109150.33</v>
      </c>
      <c r="D90" s="61">
        <v>40692.239999999998</v>
      </c>
      <c r="E90" s="15">
        <v>165890.13</v>
      </c>
      <c r="F90" s="24" t="str">
        <f t="shared" si="2"/>
        <v>Required</v>
      </c>
      <c r="G90" s="10">
        <f>FinalAllocation[[#This Row],[Required CCEIS Carryover (267)]]+FinalAllocation[[#This Row],[Required CCEIS Current FY (269)]]</f>
        <v>206582.37</v>
      </c>
      <c r="H90" s="43">
        <v>244.5</v>
      </c>
      <c r="I90" s="43">
        <v>0</v>
      </c>
      <c r="J90" s="15">
        <f>FinalAllocation[[#This Row],[Required PSPS Carryover (266)]]+FinalAllocation[[#This Row],[Required PSPS Current FY (268)]]</f>
        <v>244.5</v>
      </c>
      <c r="K90" s="43">
        <v>1366144.19</v>
      </c>
      <c r="L90" s="43">
        <v>35037.08</v>
      </c>
      <c r="M90" s="44">
        <v>190303.24</v>
      </c>
      <c r="N90" s="9">
        <v>67591.759999999995</v>
      </c>
      <c r="O90" s="4" t="s">
        <v>344</v>
      </c>
      <c r="T90"/>
    </row>
    <row r="91" spans="1:20" ht="15.75" x14ac:dyDescent="0.25">
      <c r="A91" s="4" t="s">
        <v>345</v>
      </c>
      <c r="B91" s="48" t="s">
        <v>87</v>
      </c>
      <c r="C91" s="46">
        <v>575894.18000000005</v>
      </c>
      <c r="D91" s="61">
        <v>0</v>
      </c>
      <c r="E91" s="15">
        <v>0</v>
      </c>
      <c r="F91" s="24" t="str">
        <f t="shared" si="2"/>
        <v>Not Required</v>
      </c>
      <c r="G91" s="10">
        <f>FinalAllocation[[#This Row],[Required CCEIS Carryover (267)]]+FinalAllocation[[#This Row],[Required CCEIS Current FY (269)]]</f>
        <v>0</v>
      </c>
      <c r="H91" s="43">
        <v>4931.37</v>
      </c>
      <c r="I91" s="43">
        <v>7674.57</v>
      </c>
      <c r="J91" s="15">
        <f>FinalAllocation[[#This Row],[Required PSPS Carryover (266)]]+FinalAllocation[[#This Row],[Required PSPS Current FY (268)]]</f>
        <v>12605.939999999999</v>
      </c>
      <c r="K91" s="43">
        <v>192312.24</v>
      </c>
      <c r="L91" s="43">
        <v>4447.22</v>
      </c>
      <c r="M91" s="44">
        <v>35288.01</v>
      </c>
      <c r="N91" s="9">
        <v>12533.57</v>
      </c>
      <c r="O91" s="4" t="s">
        <v>345</v>
      </c>
      <c r="T91"/>
    </row>
    <row r="92" spans="1:20" ht="15.75" x14ac:dyDescent="0.25">
      <c r="A92" s="4" t="s">
        <v>346</v>
      </c>
      <c r="B92" s="48" t="s">
        <v>88</v>
      </c>
      <c r="C92" s="46">
        <v>3600468.95</v>
      </c>
      <c r="D92" s="61">
        <v>0</v>
      </c>
      <c r="E92" s="15">
        <v>0</v>
      </c>
      <c r="F92" s="24" t="str">
        <f t="shared" si="2"/>
        <v>Not Required</v>
      </c>
      <c r="G92" s="10">
        <f>FinalAllocation[[#This Row],[Required CCEIS Carryover (267)]]+FinalAllocation[[#This Row],[Required CCEIS Current FY (269)]]</f>
        <v>0</v>
      </c>
      <c r="H92" s="43">
        <v>17303.45</v>
      </c>
      <c r="I92" s="43">
        <v>27742.44</v>
      </c>
      <c r="J92" s="15">
        <f>FinalAllocation[[#This Row],[Required PSPS Carryover (266)]]+FinalAllocation[[#This Row],[Required PSPS Current FY (268)]]</f>
        <v>45045.89</v>
      </c>
      <c r="K92" s="43">
        <v>1111618.3899999999</v>
      </c>
      <c r="L92" s="43">
        <v>30974.23</v>
      </c>
      <c r="M92" s="44">
        <v>172056.72</v>
      </c>
      <c r="N92" s="9">
        <v>62903.16</v>
      </c>
      <c r="O92" s="4" t="s">
        <v>346</v>
      </c>
      <c r="T92"/>
    </row>
    <row r="93" spans="1:20" ht="15.75" x14ac:dyDescent="0.25">
      <c r="A93" s="4" t="s">
        <v>347</v>
      </c>
      <c r="B93" s="47" t="s">
        <v>89</v>
      </c>
      <c r="C93" s="46">
        <v>2221719.34</v>
      </c>
      <c r="D93" s="61">
        <v>0</v>
      </c>
      <c r="E93" s="15">
        <v>0</v>
      </c>
      <c r="F93" s="24" t="str">
        <f t="shared" si="2"/>
        <v>Not Required</v>
      </c>
      <c r="G93" s="10">
        <f>FinalAllocation[[#This Row],[Required CCEIS Carryover (267)]]+FinalAllocation[[#This Row],[Required CCEIS Current FY (269)]]</f>
        <v>0</v>
      </c>
      <c r="H93" s="43">
        <v>0</v>
      </c>
      <c r="I93" s="43">
        <v>3471.28</v>
      </c>
      <c r="J93" s="15">
        <f>FinalAllocation[[#This Row],[Required PSPS Carryover (266)]]+FinalAllocation[[#This Row],[Required PSPS Current FY (268)]]</f>
        <v>3471.28</v>
      </c>
      <c r="K93" s="43">
        <v>787669.45</v>
      </c>
      <c r="L93" s="43">
        <v>31316.46</v>
      </c>
      <c r="M93" s="44">
        <v>86959.76</v>
      </c>
      <c r="N93" s="9">
        <v>30886.3</v>
      </c>
      <c r="O93" s="4" t="s">
        <v>347</v>
      </c>
      <c r="T93"/>
    </row>
    <row r="94" spans="1:20" ht="15.75" x14ac:dyDescent="0.25">
      <c r="A94" s="4" t="s">
        <v>348</v>
      </c>
      <c r="B94" s="48" t="s">
        <v>90</v>
      </c>
      <c r="C94" s="46">
        <v>975582.27</v>
      </c>
      <c r="D94" s="61">
        <v>0</v>
      </c>
      <c r="E94" s="15">
        <v>0</v>
      </c>
      <c r="F94" s="24" t="str">
        <f t="shared" si="2"/>
        <v>Not Required</v>
      </c>
      <c r="G94" s="10">
        <f>FinalAllocation[[#This Row],[Required CCEIS Carryover (267)]]+FinalAllocation[[#This Row],[Required CCEIS Current FY (269)]]</f>
        <v>0</v>
      </c>
      <c r="H94" s="43">
        <v>0</v>
      </c>
      <c r="I94" s="43">
        <v>0</v>
      </c>
      <c r="J94" s="15">
        <f>FinalAllocation[[#This Row],[Required PSPS Carryover (266)]]+FinalAllocation[[#This Row],[Required PSPS Current FY (268)]]</f>
        <v>0</v>
      </c>
      <c r="K94" s="43">
        <v>193902.23999999996</v>
      </c>
      <c r="L94" s="43">
        <v>9764.17</v>
      </c>
      <c r="M94" s="44">
        <v>30246.87</v>
      </c>
      <c r="N94" s="9">
        <v>10743.06</v>
      </c>
      <c r="O94" s="4" t="s">
        <v>348</v>
      </c>
      <c r="T94"/>
    </row>
    <row r="95" spans="1:20" ht="15.75" x14ac:dyDescent="0.25">
      <c r="A95" s="4" t="s">
        <v>349</v>
      </c>
      <c r="B95" s="48" t="s">
        <v>91</v>
      </c>
      <c r="C95" s="46">
        <v>351943.69</v>
      </c>
      <c r="D95" s="61">
        <v>0</v>
      </c>
      <c r="E95" s="15">
        <v>0</v>
      </c>
      <c r="F95" s="24" t="str">
        <f t="shared" si="2"/>
        <v>Not Required</v>
      </c>
      <c r="G95" s="10">
        <f>FinalAllocation[[#This Row],[Required CCEIS Carryover (267)]]+FinalAllocation[[#This Row],[Required CCEIS Current FY (269)]]</f>
        <v>0</v>
      </c>
      <c r="H95" s="43">
        <v>0</v>
      </c>
      <c r="I95" s="43">
        <v>0</v>
      </c>
      <c r="J95" s="15">
        <f>FinalAllocation[[#This Row],[Required PSPS Carryover (266)]]+FinalAllocation[[#This Row],[Required PSPS Current FY (268)]]</f>
        <v>0</v>
      </c>
      <c r="K95" s="43">
        <v>127400.06999999999</v>
      </c>
      <c r="L95" s="43">
        <v>5540.52</v>
      </c>
      <c r="M95" s="44">
        <v>11342.57</v>
      </c>
      <c r="N95" s="9">
        <v>4028.64</v>
      </c>
      <c r="O95" s="4" t="s">
        <v>349</v>
      </c>
      <c r="T95"/>
    </row>
    <row r="96" spans="1:20" ht="15.75" x14ac:dyDescent="0.25">
      <c r="A96" s="4" t="s">
        <v>350</v>
      </c>
      <c r="B96" s="48" t="s">
        <v>92</v>
      </c>
      <c r="C96" s="46">
        <v>2806344.03</v>
      </c>
      <c r="D96" s="61">
        <v>0</v>
      </c>
      <c r="E96" s="15">
        <v>0</v>
      </c>
      <c r="F96" s="24" t="str">
        <f t="shared" si="2"/>
        <v>Not Required</v>
      </c>
      <c r="G96" s="10">
        <f>FinalAllocation[[#This Row],[Required CCEIS Carryover (267)]]+FinalAllocation[[#This Row],[Required CCEIS Current FY (269)]]</f>
        <v>0</v>
      </c>
      <c r="H96" s="43">
        <v>15163.27</v>
      </c>
      <c r="I96" s="43">
        <v>22066.74</v>
      </c>
      <c r="J96" s="15">
        <f>FinalAllocation[[#This Row],[Required PSPS Carryover (266)]]+FinalAllocation[[#This Row],[Required PSPS Current FY (268)]]</f>
        <v>37230.01</v>
      </c>
      <c r="K96" s="43">
        <v>1077482.07</v>
      </c>
      <c r="L96" s="43">
        <v>33260.370000000003</v>
      </c>
      <c r="M96" s="44">
        <v>144932.93</v>
      </c>
      <c r="N96" s="9">
        <v>51477.17</v>
      </c>
      <c r="O96" s="4" t="s">
        <v>350</v>
      </c>
      <c r="T96"/>
    </row>
    <row r="97" spans="1:20" ht="15.75" x14ac:dyDescent="0.25">
      <c r="A97" s="4" t="s">
        <v>351</v>
      </c>
      <c r="B97" s="48" t="s">
        <v>93</v>
      </c>
      <c r="C97" s="46">
        <v>450769.84</v>
      </c>
      <c r="D97" s="61">
        <v>0</v>
      </c>
      <c r="E97" s="15">
        <v>0</v>
      </c>
      <c r="F97" s="24" t="str">
        <f t="shared" si="2"/>
        <v>Not Required</v>
      </c>
      <c r="G97" s="10">
        <f>FinalAllocation[[#This Row],[Required CCEIS Carryover (267)]]+FinalAllocation[[#This Row],[Required CCEIS Current FY (269)]]</f>
        <v>0</v>
      </c>
      <c r="H97" s="43">
        <v>0</v>
      </c>
      <c r="I97" s="43">
        <v>0</v>
      </c>
      <c r="J97" s="15">
        <f>FinalAllocation[[#This Row],[Required PSPS Carryover (266)]]+FinalAllocation[[#This Row],[Required PSPS Current FY (268)]]</f>
        <v>0</v>
      </c>
      <c r="K97" s="43">
        <v>165127.49</v>
      </c>
      <c r="L97" s="43">
        <v>14576.44</v>
      </c>
      <c r="M97" s="44">
        <v>22685.15</v>
      </c>
      <c r="N97" s="9">
        <v>8057.29</v>
      </c>
      <c r="O97" s="4" t="s">
        <v>351</v>
      </c>
      <c r="T97"/>
    </row>
    <row r="98" spans="1:20" ht="15.75" x14ac:dyDescent="0.25">
      <c r="A98" s="4" t="s">
        <v>352</v>
      </c>
      <c r="B98" s="48" t="s">
        <v>94</v>
      </c>
      <c r="C98" s="46">
        <v>4788551.4400000004</v>
      </c>
      <c r="D98" s="61">
        <v>0</v>
      </c>
      <c r="E98" s="15">
        <v>0</v>
      </c>
      <c r="F98" s="24" t="str">
        <f t="shared" si="2"/>
        <v>Not Required</v>
      </c>
      <c r="G98" s="10">
        <f>FinalAllocation[[#This Row],[Required CCEIS Carryover (267)]]+FinalAllocation[[#This Row],[Required CCEIS Current FY (269)]]</f>
        <v>0</v>
      </c>
      <c r="H98" s="43">
        <v>2014.16</v>
      </c>
      <c r="I98" s="43">
        <v>31524.560000000001</v>
      </c>
      <c r="J98" s="15">
        <f>FinalAllocation[[#This Row],[Required PSPS Carryover (266)]]+FinalAllocation[[#This Row],[Required PSPS Current FY (268)]]</f>
        <v>33538.720000000001</v>
      </c>
      <c r="K98" s="43">
        <v>1030867.8600000001</v>
      </c>
      <c r="L98" s="43">
        <v>84218.39</v>
      </c>
      <c r="M98" s="44">
        <v>154854.38</v>
      </c>
      <c r="N98" s="9">
        <v>132335.84</v>
      </c>
      <c r="O98" s="4" t="s">
        <v>352</v>
      </c>
      <c r="T98"/>
    </row>
    <row r="99" spans="1:20" ht="15.75" x14ac:dyDescent="0.25">
      <c r="A99" s="4" t="s">
        <v>353</v>
      </c>
      <c r="B99" s="48" t="s">
        <v>95</v>
      </c>
      <c r="C99" s="46">
        <v>3092821.53</v>
      </c>
      <c r="D99" s="61">
        <v>0</v>
      </c>
      <c r="E99" s="15">
        <v>0</v>
      </c>
      <c r="F99" s="24" t="str">
        <f t="shared" si="2"/>
        <v>Not Required</v>
      </c>
      <c r="G99" s="10">
        <f>FinalAllocation[[#This Row],[Required CCEIS Carryover (267)]]+FinalAllocation[[#This Row],[Required CCEIS Current FY (269)]]</f>
        <v>0</v>
      </c>
      <c r="H99" s="43">
        <v>29185.17</v>
      </c>
      <c r="I99" s="43">
        <v>22476.11</v>
      </c>
      <c r="J99" s="15">
        <f>FinalAllocation[[#This Row],[Required PSPS Carryover (266)]]+FinalAllocation[[#This Row],[Required PSPS Current FY (268)]]</f>
        <v>51661.279999999999</v>
      </c>
      <c r="K99" s="43">
        <v>894718.2</v>
      </c>
      <c r="L99" s="43">
        <v>78303.56</v>
      </c>
      <c r="M99" s="44">
        <v>98302.33</v>
      </c>
      <c r="N99" s="9">
        <v>55624.959999999999</v>
      </c>
      <c r="O99" s="4" t="s">
        <v>353</v>
      </c>
      <c r="T99"/>
    </row>
    <row r="100" spans="1:20" ht="15.75" x14ac:dyDescent="0.25">
      <c r="A100" s="4" t="s">
        <v>354</v>
      </c>
      <c r="B100" s="48" t="s">
        <v>96</v>
      </c>
      <c r="C100" s="46">
        <v>341155.46</v>
      </c>
      <c r="D100" s="61">
        <v>0</v>
      </c>
      <c r="E100" s="15">
        <v>0</v>
      </c>
      <c r="F100" s="24" t="str">
        <f t="shared" si="2"/>
        <v>Not Required</v>
      </c>
      <c r="G100" s="10">
        <f>FinalAllocation[[#This Row],[Required CCEIS Carryover (267)]]+FinalAllocation[[#This Row],[Required CCEIS Current FY (269)]]</f>
        <v>0</v>
      </c>
      <c r="H100" s="43">
        <v>0</v>
      </c>
      <c r="I100" s="43">
        <v>0</v>
      </c>
      <c r="J100" s="15">
        <f>FinalAllocation[[#This Row],[Required PSPS Carryover (266)]]+FinalAllocation[[#This Row],[Required PSPS Current FY (268)]]</f>
        <v>0</v>
      </c>
      <c r="K100" s="43">
        <v>187174.73</v>
      </c>
      <c r="L100" s="43">
        <v>6554.68</v>
      </c>
      <c r="M100" s="44">
        <v>51817.09</v>
      </c>
      <c r="N100" s="9">
        <v>10295.43</v>
      </c>
      <c r="O100" s="4" t="s">
        <v>354</v>
      </c>
      <c r="T100"/>
    </row>
    <row r="101" spans="1:20" ht="15.75" x14ac:dyDescent="0.25">
      <c r="A101" s="4" t="s">
        <v>355</v>
      </c>
      <c r="B101" s="47" t="s">
        <v>97</v>
      </c>
      <c r="C101" s="46">
        <v>1695688.06</v>
      </c>
      <c r="D101" s="61">
        <v>0</v>
      </c>
      <c r="E101" s="15">
        <v>0</v>
      </c>
      <c r="F101" s="24" t="str">
        <f t="shared" si="2"/>
        <v>Not Required</v>
      </c>
      <c r="G101" s="10">
        <f>FinalAllocation[[#This Row],[Required CCEIS Carryover (267)]]+FinalAllocation[[#This Row],[Required CCEIS Current FY (269)]]</f>
        <v>0</v>
      </c>
      <c r="H101" s="43">
        <v>22858.77</v>
      </c>
      <c r="I101" s="43">
        <v>27172.22</v>
      </c>
      <c r="J101" s="15">
        <f>FinalAllocation[[#This Row],[Required PSPS Carryover (266)]]+FinalAllocation[[#This Row],[Required PSPS Current FY (268)]]</f>
        <v>50030.990000000005</v>
      </c>
      <c r="K101" s="43">
        <v>844461.49</v>
      </c>
      <c r="L101" s="43">
        <v>40617.120000000003</v>
      </c>
      <c r="M101" s="44">
        <v>161316.65</v>
      </c>
      <c r="N101" s="9">
        <v>57296.32</v>
      </c>
      <c r="O101" s="4" t="s">
        <v>355</v>
      </c>
      <c r="T101"/>
    </row>
    <row r="102" spans="1:20" ht="15.75" x14ac:dyDescent="0.25">
      <c r="A102" s="4" t="s">
        <v>356</v>
      </c>
      <c r="B102" s="47" t="s">
        <v>98</v>
      </c>
      <c r="C102" s="46">
        <v>364445.16</v>
      </c>
      <c r="D102" s="61">
        <v>0</v>
      </c>
      <c r="E102" s="15">
        <v>0</v>
      </c>
      <c r="F102" s="24" t="str">
        <f t="shared" si="2"/>
        <v>Not Required</v>
      </c>
      <c r="G102" s="10">
        <f>FinalAllocation[[#This Row],[Required CCEIS Carryover (267)]]+FinalAllocation[[#This Row],[Required CCEIS Current FY (269)]]</f>
        <v>0</v>
      </c>
      <c r="H102" s="43">
        <v>0</v>
      </c>
      <c r="I102" s="43">
        <v>0</v>
      </c>
      <c r="J102" s="15">
        <f>FinalAllocation[[#This Row],[Required PSPS Carryover (266)]]+FinalAllocation[[#This Row],[Required PSPS Current FY (268)]]</f>
        <v>0</v>
      </c>
      <c r="K102" s="43">
        <v>166080.14000000001</v>
      </c>
      <c r="L102" s="43">
        <v>3082.98</v>
      </c>
      <c r="M102" s="44">
        <v>15123.43</v>
      </c>
      <c r="N102" s="9">
        <v>20984.400000000001</v>
      </c>
      <c r="O102" s="4" t="s">
        <v>356</v>
      </c>
      <c r="T102"/>
    </row>
    <row r="103" spans="1:20" ht="15.75" x14ac:dyDescent="0.25">
      <c r="A103" s="4" t="s">
        <v>357</v>
      </c>
      <c r="B103" s="48" t="s">
        <v>99</v>
      </c>
      <c r="C103" s="46">
        <v>425037.91</v>
      </c>
      <c r="D103" s="61">
        <v>0</v>
      </c>
      <c r="E103" s="15">
        <v>0</v>
      </c>
      <c r="F103" s="24" t="str">
        <f t="shared" si="2"/>
        <v>Not Required</v>
      </c>
      <c r="G103" s="10">
        <f>FinalAllocation[[#This Row],[Required CCEIS Carryover (267)]]+FinalAllocation[[#This Row],[Required CCEIS Current FY (269)]]</f>
        <v>0</v>
      </c>
      <c r="H103" s="43">
        <v>0</v>
      </c>
      <c r="I103" s="43">
        <v>3750.29</v>
      </c>
      <c r="J103" s="15">
        <f>FinalAllocation[[#This Row],[Required PSPS Carryover (266)]]+FinalAllocation[[#This Row],[Required PSPS Current FY (268)]]</f>
        <v>3750.29</v>
      </c>
      <c r="K103" s="43">
        <v>276829.75</v>
      </c>
      <c r="L103" s="43">
        <v>7660.64</v>
      </c>
      <c r="M103" s="44">
        <v>39068.870000000003</v>
      </c>
      <c r="N103" s="9">
        <v>13876.45</v>
      </c>
      <c r="O103" s="4" t="s">
        <v>357</v>
      </c>
      <c r="T103"/>
    </row>
    <row r="104" spans="1:20" ht="15.75" x14ac:dyDescent="0.25">
      <c r="A104" s="4" t="s">
        <v>358</v>
      </c>
      <c r="B104" s="48" t="s">
        <v>100</v>
      </c>
      <c r="C104" s="46">
        <v>491285.35</v>
      </c>
      <c r="D104" s="61">
        <v>0</v>
      </c>
      <c r="E104" s="15">
        <v>0</v>
      </c>
      <c r="F104" s="24" t="str">
        <f t="shared" si="2"/>
        <v>Not Required</v>
      </c>
      <c r="G104" s="10">
        <f>FinalAllocation[[#This Row],[Required CCEIS Carryover (267)]]+FinalAllocation[[#This Row],[Required CCEIS Current FY (269)]]</f>
        <v>0</v>
      </c>
      <c r="H104" s="43">
        <v>6229.81</v>
      </c>
      <c r="I104" s="43">
        <v>0</v>
      </c>
      <c r="J104" s="15">
        <f>FinalAllocation[[#This Row],[Required PSPS Carryover (266)]]+FinalAllocation[[#This Row],[Required PSPS Current FY (268)]]</f>
        <v>6229.81</v>
      </c>
      <c r="K104" s="43">
        <v>275603.19</v>
      </c>
      <c r="L104" s="43">
        <v>13336.26</v>
      </c>
      <c r="M104" s="44">
        <v>25205.72</v>
      </c>
      <c r="N104" s="9">
        <v>8952.5499999999993</v>
      </c>
      <c r="O104" s="4" t="s">
        <v>358</v>
      </c>
      <c r="T104"/>
    </row>
    <row r="105" spans="1:20" ht="15.75" x14ac:dyDescent="0.25">
      <c r="A105" s="4" t="s">
        <v>359</v>
      </c>
      <c r="B105" s="48" t="s">
        <v>101</v>
      </c>
      <c r="C105" s="46">
        <v>450699.38</v>
      </c>
      <c r="D105" s="61">
        <v>0</v>
      </c>
      <c r="E105" s="15">
        <v>0</v>
      </c>
      <c r="F105" s="24" t="str">
        <f t="shared" si="2"/>
        <v>Not Required</v>
      </c>
      <c r="G105" s="10">
        <f>FinalAllocation[[#This Row],[Required CCEIS Carryover (267)]]+FinalAllocation[[#This Row],[Required CCEIS Current FY (269)]]</f>
        <v>0</v>
      </c>
      <c r="H105" s="43">
        <v>2501.23</v>
      </c>
      <c r="I105" s="43">
        <v>4252.1000000000004</v>
      </c>
      <c r="J105" s="15">
        <f>FinalAllocation[[#This Row],[Required PSPS Carryover (266)]]+FinalAllocation[[#This Row],[Required PSPS Current FY (268)]]</f>
        <v>6753.33</v>
      </c>
      <c r="K105" s="43">
        <v>189983.51</v>
      </c>
      <c r="L105" s="43">
        <v>9176.5499999999993</v>
      </c>
      <c r="M105" s="44">
        <v>18904.29</v>
      </c>
      <c r="N105" s="9">
        <v>6714.41</v>
      </c>
      <c r="O105" s="4" t="s">
        <v>359</v>
      </c>
      <c r="T105"/>
    </row>
    <row r="106" spans="1:20" ht="15.75" x14ac:dyDescent="0.25">
      <c r="A106" s="4" t="s">
        <v>360</v>
      </c>
      <c r="B106" s="47" t="s">
        <v>102</v>
      </c>
      <c r="C106" s="46">
        <v>1478894.9</v>
      </c>
      <c r="D106" s="61">
        <v>0</v>
      </c>
      <c r="E106" s="15">
        <v>0</v>
      </c>
      <c r="F106" s="24" t="str">
        <f t="shared" si="2"/>
        <v>Not Required</v>
      </c>
      <c r="G106" s="10">
        <f>FinalAllocation[[#This Row],[Required CCEIS Carryover (267)]]+FinalAllocation[[#This Row],[Required CCEIS Current FY (269)]]</f>
        <v>0</v>
      </c>
      <c r="H106" s="43">
        <v>17362.830000000002</v>
      </c>
      <c r="I106" s="43">
        <v>35630.99</v>
      </c>
      <c r="J106" s="15">
        <f>FinalAllocation[[#This Row],[Required PSPS Carryover (266)]]+FinalAllocation[[#This Row],[Required PSPS Current FY (268)]]</f>
        <v>52993.82</v>
      </c>
      <c r="K106" s="43">
        <v>754207.66</v>
      </c>
      <c r="L106" s="43">
        <v>40646.339999999997</v>
      </c>
      <c r="M106" s="44">
        <v>99562.62</v>
      </c>
      <c r="N106" s="9">
        <v>35362.57</v>
      </c>
      <c r="O106" s="4" t="s">
        <v>360</v>
      </c>
      <c r="T106"/>
    </row>
    <row r="107" spans="1:20" ht="15.75" x14ac:dyDescent="0.25">
      <c r="A107" s="4" t="s">
        <v>361</v>
      </c>
      <c r="B107" s="47" t="s">
        <v>103</v>
      </c>
      <c r="C107" s="46">
        <v>221750</v>
      </c>
      <c r="D107" s="61">
        <v>0</v>
      </c>
      <c r="E107" s="15">
        <v>0</v>
      </c>
      <c r="F107" s="24" t="str">
        <f t="shared" si="2"/>
        <v>Not Required</v>
      </c>
      <c r="G107" s="10">
        <f>FinalAllocation[[#This Row],[Required CCEIS Carryover (267)]]+FinalAllocation[[#This Row],[Required CCEIS Current FY (269)]]</f>
        <v>0</v>
      </c>
      <c r="H107" s="43">
        <v>0</v>
      </c>
      <c r="I107" s="43">
        <v>0</v>
      </c>
      <c r="J107" s="15">
        <f>FinalAllocation[[#This Row],[Required PSPS Carryover (266)]]+FinalAllocation[[#This Row],[Required PSPS Current FY (268)]]</f>
        <v>0</v>
      </c>
      <c r="K107" s="43">
        <v>131673.19</v>
      </c>
      <c r="L107" s="43">
        <v>3489.86</v>
      </c>
      <c r="M107" s="44">
        <v>12602.86</v>
      </c>
      <c r="N107" s="9">
        <v>4476.2700000000004</v>
      </c>
      <c r="O107" s="4" t="s">
        <v>361</v>
      </c>
      <c r="T107"/>
    </row>
    <row r="108" spans="1:20" ht="15.75" x14ac:dyDescent="0.25">
      <c r="A108" s="4" t="s">
        <v>362</v>
      </c>
      <c r="B108" s="47" t="s">
        <v>104</v>
      </c>
      <c r="C108" s="46">
        <v>429357.85</v>
      </c>
      <c r="D108" s="61">
        <v>0</v>
      </c>
      <c r="E108" s="15">
        <v>0</v>
      </c>
      <c r="F108" s="24" t="str">
        <f t="shared" si="2"/>
        <v>Not Required</v>
      </c>
      <c r="G108" s="10">
        <f>FinalAllocation[[#This Row],[Required CCEIS Carryover (267)]]+FinalAllocation[[#This Row],[Required CCEIS Current FY (269)]]</f>
        <v>0</v>
      </c>
      <c r="H108" s="43">
        <v>0</v>
      </c>
      <c r="I108" s="43">
        <v>0</v>
      </c>
      <c r="J108" s="15">
        <f>FinalAllocation[[#This Row],[Required PSPS Carryover (266)]]+FinalAllocation[[#This Row],[Required PSPS Current FY (268)]]</f>
        <v>0</v>
      </c>
      <c r="K108" s="43">
        <v>135387.28999999998</v>
      </c>
      <c r="L108" s="43">
        <v>2851.73</v>
      </c>
      <c r="M108" s="44">
        <v>17644</v>
      </c>
      <c r="N108" s="9">
        <v>6266.78</v>
      </c>
      <c r="O108" s="4" t="s">
        <v>362</v>
      </c>
      <c r="T108"/>
    </row>
    <row r="109" spans="1:20" ht="15.75" x14ac:dyDescent="0.25">
      <c r="A109" s="4" t="s">
        <v>363</v>
      </c>
      <c r="B109" s="48" t="s">
        <v>105</v>
      </c>
      <c r="C109" s="46">
        <v>388373.17</v>
      </c>
      <c r="D109" s="61">
        <v>177.95</v>
      </c>
      <c r="E109" s="15">
        <v>0</v>
      </c>
      <c r="F109" s="24" t="str">
        <f t="shared" si="2"/>
        <v>Required</v>
      </c>
      <c r="G109" s="10">
        <f>FinalAllocation[[#This Row],[Required CCEIS Carryover (267)]]+FinalAllocation[[#This Row],[Required CCEIS Current FY (269)]]</f>
        <v>177.95</v>
      </c>
      <c r="H109" s="43">
        <v>0</v>
      </c>
      <c r="I109" s="43">
        <v>0</v>
      </c>
      <c r="J109" s="15">
        <f>FinalAllocation[[#This Row],[Required PSPS Carryover (266)]]+FinalAllocation[[#This Row],[Required PSPS Current FY (268)]]</f>
        <v>0</v>
      </c>
      <c r="K109" s="43">
        <v>145433.58000000002</v>
      </c>
      <c r="L109" s="43">
        <v>3667.48</v>
      </c>
      <c r="M109" s="44">
        <v>20164.580000000002</v>
      </c>
      <c r="N109" s="9">
        <v>7162.04</v>
      </c>
      <c r="O109" s="4" t="s">
        <v>363</v>
      </c>
      <c r="T109"/>
    </row>
    <row r="110" spans="1:20" ht="15.75" x14ac:dyDescent="0.25">
      <c r="A110" s="4" t="s">
        <v>364</v>
      </c>
      <c r="B110" s="48" t="s">
        <v>106</v>
      </c>
      <c r="C110" s="46">
        <v>1078707.04</v>
      </c>
      <c r="D110" s="61">
        <v>0</v>
      </c>
      <c r="E110" s="15">
        <v>0</v>
      </c>
      <c r="F110" s="24" t="str">
        <f t="shared" si="2"/>
        <v>Not Required</v>
      </c>
      <c r="G110" s="10">
        <f>FinalAllocation[[#This Row],[Required CCEIS Carryover (267)]]+FinalAllocation[[#This Row],[Required CCEIS Current FY (269)]]</f>
        <v>0</v>
      </c>
      <c r="H110" s="43">
        <v>4966.1000000000004</v>
      </c>
      <c r="I110" s="43">
        <v>2160.62</v>
      </c>
      <c r="J110" s="15">
        <f>FinalAllocation[[#This Row],[Required PSPS Carryover (266)]]+FinalAllocation[[#This Row],[Required PSPS Current FY (268)]]</f>
        <v>7126.72</v>
      </c>
      <c r="K110" s="43">
        <v>564201.28</v>
      </c>
      <c r="L110" s="43">
        <v>20833.87</v>
      </c>
      <c r="M110" s="44">
        <v>86959.76</v>
      </c>
      <c r="N110" s="9">
        <v>30886.3</v>
      </c>
      <c r="O110" s="4" t="s">
        <v>364</v>
      </c>
      <c r="T110"/>
    </row>
    <row r="111" spans="1:20" ht="15.75" x14ac:dyDescent="0.25">
      <c r="A111" s="4" t="s">
        <v>365</v>
      </c>
      <c r="B111" s="47" t="s">
        <v>107</v>
      </c>
      <c r="C111" s="46">
        <v>1884397.37</v>
      </c>
      <c r="D111" s="61">
        <v>0</v>
      </c>
      <c r="E111" s="15">
        <v>0</v>
      </c>
      <c r="F111" s="24" t="str">
        <f t="shared" si="2"/>
        <v>Not Required</v>
      </c>
      <c r="G111" s="10">
        <f>FinalAllocation[[#This Row],[Required CCEIS Carryover (267)]]+FinalAllocation[[#This Row],[Required CCEIS Current FY (269)]]</f>
        <v>0</v>
      </c>
      <c r="H111" s="43">
        <v>103.51</v>
      </c>
      <c r="I111" s="43">
        <v>2110.34</v>
      </c>
      <c r="J111" s="15">
        <f>FinalAllocation[[#This Row],[Required PSPS Carryover (266)]]+FinalAllocation[[#This Row],[Required PSPS Current FY (268)]]</f>
        <v>2213.8500000000004</v>
      </c>
      <c r="K111" s="43">
        <v>936179.33000000007</v>
      </c>
      <c r="L111" s="43">
        <v>107707.64</v>
      </c>
      <c r="M111" s="44">
        <v>208948.78</v>
      </c>
      <c r="N111" s="9">
        <v>79194.37</v>
      </c>
      <c r="O111" s="4" t="s">
        <v>365</v>
      </c>
      <c r="T111"/>
    </row>
    <row r="112" spans="1:20" ht="15.75" x14ac:dyDescent="0.25">
      <c r="A112" s="4" t="s">
        <v>366</v>
      </c>
      <c r="B112" s="47" t="s">
        <v>108</v>
      </c>
      <c r="C112" s="46">
        <v>1667499.09</v>
      </c>
      <c r="D112" s="61">
        <v>26866.95</v>
      </c>
      <c r="E112" s="15">
        <v>71812.210000000006</v>
      </c>
      <c r="F112" s="24" t="str">
        <f t="shared" si="2"/>
        <v>Required</v>
      </c>
      <c r="G112" s="10">
        <f>FinalAllocation[[#This Row],[Required CCEIS Carryover (267)]]+FinalAllocation[[#This Row],[Required CCEIS Current FY (269)]]</f>
        <v>98679.16</v>
      </c>
      <c r="H112" s="43">
        <v>3470.6</v>
      </c>
      <c r="I112" s="43">
        <v>7997.11</v>
      </c>
      <c r="J112" s="15">
        <f>FinalAllocation[[#This Row],[Required PSPS Carryover (266)]]+FinalAllocation[[#This Row],[Required PSPS Current FY (268)]]</f>
        <v>11467.71</v>
      </c>
      <c r="K112" s="43">
        <v>505760.75</v>
      </c>
      <c r="L112" s="43">
        <v>22326.39</v>
      </c>
      <c r="M112" s="44">
        <v>114686.06</v>
      </c>
      <c r="N112" s="9">
        <v>40734.1</v>
      </c>
      <c r="O112" s="4" t="s">
        <v>366</v>
      </c>
      <c r="T112"/>
    </row>
    <row r="113" spans="1:20" ht="15.75" x14ac:dyDescent="0.25">
      <c r="A113" s="4" t="s">
        <v>367</v>
      </c>
      <c r="B113" s="48" t="s">
        <v>109</v>
      </c>
      <c r="C113" s="46">
        <v>811231.95</v>
      </c>
      <c r="D113" s="61">
        <v>0</v>
      </c>
      <c r="E113" s="15">
        <v>0</v>
      </c>
      <c r="F113" s="24" t="str">
        <f t="shared" si="2"/>
        <v>Not Required</v>
      </c>
      <c r="G113" s="10">
        <f>FinalAllocation[[#This Row],[Required CCEIS Carryover (267)]]+FinalAllocation[[#This Row],[Required CCEIS Current FY (269)]]</f>
        <v>0</v>
      </c>
      <c r="H113" s="43">
        <v>8281.77</v>
      </c>
      <c r="I113" s="43">
        <v>1581.94</v>
      </c>
      <c r="J113" s="15">
        <f>FinalAllocation[[#This Row],[Required PSPS Carryover (266)]]+FinalAllocation[[#This Row],[Required PSPS Current FY (268)]]</f>
        <v>9863.7100000000009</v>
      </c>
      <c r="K113" s="43">
        <v>148545.42000000001</v>
      </c>
      <c r="L113" s="43">
        <v>26161.93</v>
      </c>
      <c r="M113" s="44">
        <v>64274.6</v>
      </c>
      <c r="N113" s="9">
        <v>22898.58</v>
      </c>
      <c r="O113" s="4" t="s">
        <v>367</v>
      </c>
      <c r="T113"/>
    </row>
    <row r="114" spans="1:20" ht="15.75" x14ac:dyDescent="0.25">
      <c r="A114" s="4" t="s">
        <v>368</v>
      </c>
      <c r="B114" s="48" t="s">
        <v>110</v>
      </c>
      <c r="C114" s="46">
        <v>598615.23</v>
      </c>
      <c r="D114" s="61">
        <v>0</v>
      </c>
      <c r="E114" s="15">
        <v>0</v>
      </c>
      <c r="F114" s="24" t="str">
        <f t="shared" si="2"/>
        <v>Not Required</v>
      </c>
      <c r="G114" s="10">
        <f>FinalAllocation[[#This Row],[Required CCEIS Carryover (267)]]+FinalAllocation[[#This Row],[Required CCEIS Current FY (269)]]</f>
        <v>0</v>
      </c>
      <c r="H114" s="43">
        <v>7085.46</v>
      </c>
      <c r="I114" s="43">
        <v>6112.95</v>
      </c>
      <c r="J114" s="15">
        <f>FinalAllocation[[#This Row],[Required PSPS Carryover (266)]]+FinalAllocation[[#This Row],[Required PSPS Current FY (268)]]</f>
        <v>13198.41</v>
      </c>
      <c r="K114" s="43">
        <v>247609.07</v>
      </c>
      <c r="L114" s="43">
        <v>14337.16</v>
      </c>
      <c r="M114" s="44">
        <v>69315.75</v>
      </c>
      <c r="N114" s="9">
        <v>24619.51</v>
      </c>
      <c r="O114" s="4" t="s">
        <v>368</v>
      </c>
      <c r="T114"/>
    </row>
    <row r="115" spans="1:20" ht="15.75" x14ac:dyDescent="0.25">
      <c r="A115" s="4" t="s">
        <v>369</v>
      </c>
      <c r="B115" s="47" t="s">
        <v>111</v>
      </c>
      <c r="C115" s="46">
        <v>269708.78000000003</v>
      </c>
      <c r="D115" s="61">
        <v>0</v>
      </c>
      <c r="E115" s="15">
        <v>0</v>
      </c>
      <c r="F115" s="24" t="str">
        <f t="shared" si="2"/>
        <v>Not Required</v>
      </c>
      <c r="G115" s="10">
        <f>FinalAllocation[[#This Row],[Required CCEIS Carryover (267)]]+FinalAllocation[[#This Row],[Required CCEIS Current FY (269)]]</f>
        <v>0</v>
      </c>
      <c r="H115" s="43">
        <v>0</v>
      </c>
      <c r="I115" s="43">
        <v>0</v>
      </c>
      <c r="J115" s="15">
        <f>FinalAllocation[[#This Row],[Required PSPS Carryover (266)]]+FinalAllocation[[#This Row],[Required PSPS Current FY (268)]]</f>
        <v>0</v>
      </c>
      <c r="K115" s="43">
        <v>131784.29</v>
      </c>
      <c r="L115" s="43">
        <v>12520.2</v>
      </c>
      <c r="M115" s="44">
        <v>25205.72</v>
      </c>
      <c r="N115" s="9">
        <v>8952.5499999999993</v>
      </c>
      <c r="O115" s="4" t="s">
        <v>369</v>
      </c>
      <c r="T115"/>
    </row>
    <row r="116" spans="1:20" ht="15.75" x14ac:dyDescent="0.25">
      <c r="A116" s="4" t="s">
        <v>370</v>
      </c>
      <c r="B116" s="47" t="s">
        <v>112</v>
      </c>
      <c r="C116" s="46">
        <v>559633.66</v>
      </c>
      <c r="D116" s="61">
        <v>0</v>
      </c>
      <c r="E116" s="15">
        <v>0</v>
      </c>
      <c r="F116" s="24" t="str">
        <f t="shared" si="2"/>
        <v>Not Required</v>
      </c>
      <c r="G116" s="10">
        <f>FinalAllocation[[#This Row],[Required CCEIS Carryover (267)]]+FinalAllocation[[#This Row],[Required CCEIS Current FY (269)]]</f>
        <v>0</v>
      </c>
      <c r="H116" s="43">
        <v>1384.06</v>
      </c>
      <c r="I116" s="43">
        <v>0</v>
      </c>
      <c r="J116" s="15">
        <f>FinalAllocation[[#This Row],[Required PSPS Carryover (266)]]+FinalAllocation[[#This Row],[Required PSPS Current FY (268)]]</f>
        <v>1384.06</v>
      </c>
      <c r="K116" s="43">
        <v>213065.89</v>
      </c>
      <c r="L116" s="43">
        <v>22682.44</v>
      </c>
      <c r="M116" s="44">
        <v>47890.879999999997</v>
      </c>
      <c r="N116" s="9">
        <v>17009.84</v>
      </c>
      <c r="O116" s="4" t="s">
        <v>370</v>
      </c>
      <c r="T116"/>
    </row>
    <row r="117" spans="1:20" ht="15.75" x14ac:dyDescent="0.25">
      <c r="A117" s="4" t="s">
        <v>371</v>
      </c>
      <c r="B117" s="48" t="s">
        <v>113</v>
      </c>
      <c r="C117" s="46">
        <v>305956.18</v>
      </c>
      <c r="D117" s="61">
        <v>0</v>
      </c>
      <c r="E117" s="15">
        <v>0</v>
      </c>
      <c r="F117" s="24" t="str">
        <f t="shared" si="2"/>
        <v>Not Required</v>
      </c>
      <c r="G117" s="10">
        <f>FinalAllocation[[#This Row],[Required CCEIS Carryover (267)]]+FinalAllocation[[#This Row],[Required CCEIS Current FY (269)]]</f>
        <v>0</v>
      </c>
      <c r="H117" s="43">
        <v>0</v>
      </c>
      <c r="I117" s="43">
        <v>0</v>
      </c>
      <c r="J117" s="15">
        <f>FinalAllocation[[#This Row],[Required PSPS Carryover (266)]]+FinalAllocation[[#This Row],[Required PSPS Current FY (268)]]</f>
        <v>0</v>
      </c>
      <c r="K117" s="43">
        <v>171720.2</v>
      </c>
      <c r="L117" s="43">
        <v>19026.39</v>
      </c>
      <c r="M117" s="44">
        <v>50411.45</v>
      </c>
      <c r="N117" s="9">
        <v>17905.099999999999</v>
      </c>
      <c r="O117" s="4" t="s">
        <v>371</v>
      </c>
      <c r="T117"/>
    </row>
    <row r="118" spans="1:20" ht="15.75" x14ac:dyDescent="0.25">
      <c r="A118" s="4" t="s">
        <v>372</v>
      </c>
      <c r="B118" s="47" t="s">
        <v>114</v>
      </c>
      <c r="C118" s="46">
        <v>864876.36</v>
      </c>
      <c r="D118" s="61">
        <v>0</v>
      </c>
      <c r="E118" s="15">
        <v>0</v>
      </c>
      <c r="F118" s="24" t="str">
        <f t="shared" si="2"/>
        <v>Not Required</v>
      </c>
      <c r="G118" s="10">
        <f>FinalAllocation[[#This Row],[Required CCEIS Carryover (267)]]+FinalAllocation[[#This Row],[Required CCEIS Current FY (269)]]</f>
        <v>0</v>
      </c>
      <c r="H118" s="43">
        <v>7605.78</v>
      </c>
      <c r="I118" s="43">
        <v>7313.33</v>
      </c>
      <c r="J118" s="15">
        <f>FinalAllocation[[#This Row],[Required PSPS Carryover (266)]]+FinalAllocation[[#This Row],[Required PSPS Current FY (268)]]</f>
        <v>14919.11</v>
      </c>
      <c r="K118" s="43">
        <v>462538.06</v>
      </c>
      <c r="L118" s="43">
        <v>35188.339999999997</v>
      </c>
      <c r="M118" s="44">
        <v>66795.17</v>
      </c>
      <c r="N118" s="9">
        <v>23724.26</v>
      </c>
      <c r="O118" s="4" t="s">
        <v>372</v>
      </c>
      <c r="T118"/>
    </row>
    <row r="119" spans="1:20" ht="15.75" x14ac:dyDescent="0.25">
      <c r="A119" s="4" t="s">
        <v>373</v>
      </c>
      <c r="B119" s="47" t="s">
        <v>115</v>
      </c>
      <c r="C119" s="46">
        <v>399414.13</v>
      </c>
      <c r="D119" s="61">
        <v>0</v>
      </c>
      <c r="E119" s="15">
        <v>0</v>
      </c>
      <c r="F119" s="24" t="str">
        <f t="shared" si="2"/>
        <v>Not Required</v>
      </c>
      <c r="G119" s="10">
        <f>FinalAllocation[[#This Row],[Required CCEIS Carryover (267)]]+FinalAllocation[[#This Row],[Required CCEIS Current FY (269)]]</f>
        <v>0</v>
      </c>
      <c r="H119" s="43">
        <v>4830.76</v>
      </c>
      <c r="I119" s="43">
        <v>9955.16</v>
      </c>
      <c r="J119" s="15">
        <f>FinalAllocation[[#This Row],[Required PSPS Carryover (266)]]+FinalAllocation[[#This Row],[Required PSPS Current FY (268)]]</f>
        <v>14785.92</v>
      </c>
      <c r="K119" s="43">
        <v>262527.41000000003</v>
      </c>
      <c r="L119" s="43">
        <v>9502.52</v>
      </c>
      <c r="M119" s="44">
        <v>39068.870000000003</v>
      </c>
      <c r="N119" s="9">
        <v>13876.46</v>
      </c>
      <c r="O119" s="4" t="s">
        <v>373</v>
      </c>
      <c r="T119"/>
    </row>
    <row r="120" spans="1:20" ht="15.75" x14ac:dyDescent="0.25">
      <c r="A120" s="4" t="s">
        <v>374</v>
      </c>
      <c r="B120" s="47" t="s">
        <v>116</v>
      </c>
      <c r="C120" s="46">
        <v>3596936.21</v>
      </c>
      <c r="D120" s="61">
        <v>96076.49</v>
      </c>
      <c r="E120" s="15">
        <v>163824.84</v>
      </c>
      <c r="F120" s="24" t="str">
        <f t="shared" si="2"/>
        <v>Required</v>
      </c>
      <c r="G120" s="10">
        <f>FinalAllocation[[#This Row],[Required CCEIS Carryover (267)]]+FinalAllocation[[#This Row],[Required CCEIS Current FY (269)]]</f>
        <v>259901.33000000002</v>
      </c>
      <c r="H120" s="43">
        <v>5583.83</v>
      </c>
      <c r="I120" s="43">
        <v>0</v>
      </c>
      <c r="J120" s="15">
        <f>FinalAllocation[[#This Row],[Required PSPS Carryover (266)]]+FinalAllocation[[#This Row],[Required PSPS Current FY (268)]]</f>
        <v>5583.83</v>
      </c>
      <c r="K120" s="43">
        <v>1194651.3500000001</v>
      </c>
      <c r="L120" s="43">
        <v>36942.839999999997</v>
      </c>
      <c r="M120" s="44">
        <v>156275.51</v>
      </c>
      <c r="N120" s="9">
        <v>55505.81</v>
      </c>
      <c r="O120" s="4" t="s">
        <v>374</v>
      </c>
      <c r="T120"/>
    </row>
    <row r="121" spans="1:20" ht="15.75" x14ac:dyDescent="0.25">
      <c r="A121" s="4" t="s">
        <v>375</v>
      </c>
      <c r="B121" s="47" t="s">
        <v>117</v>
      </c>
      <c r="C121" s="46">
        <v>1024482.26</v>
      </c>
      <c r="D121" s="61">
        <v>0</v>
      </c>
      <c r="E121" s="15">
        <v>0</v>
      </c>
      <c r="F121" s="24" t="str">
        <f t="shared" si="2"/>
        <v>Not Required</v>
      </c>
      <c r="G121" s="10">
        <f>FinalAllocation[[#This Row],[Required CCEIS Carryover (267)]]+FinalAllocation[[#This Row],[Required CCEIS Current FY (269)]]</f>
        <v>0</v>
      </c>
      <c r="H121" s="43">
        <v>0</v>
      </c>
      <c r="I121" s="43">
        <v>0</v>
      </c>
      <c r="J121" s="15">
        <f>FinalAllocation[[#This Row],[Required PSPS Carryover (266)]]+FinalAllocation[[#This Row],[Required PSPS Current FY (268)]]</f>
        <v>0</v>
      </c>
      <c r="K121" s="43">
        <v>563546.12</v>
      </c>
      <c r="L121" s="43">
        <v>43664.28</v>
      </c>
      <c r="M121" s="44">
        <v>55452.6</v>
      </c>
      <c r="N121" s="9">
        <v>19695.61</v>
      </c>
      <c r="O121" s="4" t="s">
        <v>375</v>
      </c>
      <c r="T121"/>
    </row>
    <row r="122" spans="1:20" ht="15.75" hidden="1" x14ac:dyDescent="0.25">
      <c r="A122" s="4" t="s">
        <v>376</v>
      </c>
      <c r="B122" s="47" t="s">
        <v>118</v>
      </c>
      <c r="C122" s="46">
        <v>1828235.94</v>
      </c>
      <c r="D122" s="61">
        <v>0</v>
      </c>
      <c r="E122" s="15">
        <v>0</v>
      </c>
      <c r="F122" s="24" t="str">
        <f t="shared" si="2"/>
        <v>Not Required</v>
      </c>
      <c r="G122" s="10">
        <f>FinalAllocation[[#This Row],[Required CCEIS Carryover (267)]]+FinalAllocation[[#This Row],[Required CCEIS Current FY (269)]]</f>
        <v>0</v>
      </c>
      <c r="H122" s="43">
        <v>14941.62</v>
      </c>
      <c r="I122" s="43">
        <v>17948.12</v>
      </c>
      <c r="J122" s="15">
        <f>FinalAllocation[[#This Row],[Required PSPS Carryover (266)]]+FinalAllocation[[#This Row],[Required PSPS Current FY (268)]]</f>
        <v>32889.74</v>
      </c>
      <c r="K122" s="43">
        <v>747669.4</v>
      </c>
      <c r="L122" s="43">
        <v>25067.55</v>
      </c>
      <c r="M122" s="44">
        <v>68055.460000000006</v>
      </c>
      <c r="N122" s="9">
        <v>24171.88</v>
      </c>
      <c r="O122" s="4" t="s">
        <v>376</v>
      </c>
      <c r="T122"/>
    </row>
    <row r="123" spans="1:20" ht="15.75" x14ac:dyDescent="0.25">
      <c r="A123" s="4" t="s">
        <v>548</v>
      </c>
      <c r="B123" s="47" t="s">
        <v>119</v>
      </c>
      <c r="C123" s="46">
        <v>195467.37</v>
      </c>
      <c r="D123" s="61">
        <v>0</v>
      </c>
      <c r="E123" s="15">
        <v>0</v>
      </c>
      <c r="F123" s="24" t="str">
        <f t="shared" si="2"/>
        <v>Not Required</v>
      </c>
      <c r="G123" s="10">
        <f>FinalAllocation[[#This Row],[Required CCEIS Carryover (267)]]+FinalAllocation[[#This Row],[Required CCEIS Current FY (269)]]</f>
        <v>0</v>
      </c>
      <c r="H123" s="43">
        <v>0</v>
      </c>
      <c r="I123" s="43">
        <v>0</v>
      </c>
      <c r="J123" s="15">
        <f>FinalAllocation[[#This Row],[Required PSPS Carryover (266)]]+FinalAllocation[[#This Row],[Required PSPS Current FY (268)]]</f>
        <v>0</v>
      </c>
      <c r="K123" s="43">
        <v>381140.13</v>
      </c>
      <c r="L123" s="43">
        <v>12273.04</v>
      </c>
      <c r="M123" s="44">
        <v>0</v>
      </c>
      <c r="N123" s="9">
        <v>0</v>
      </c>
      <c r="O123" s="4" t="s">
        <v>548</v>
      </c>
      <c r="T123"/>
    </row>
    <row r="124" spans="1:20" ht="15.75" x14ac:dyDescent="0.25">
      <c r="A124" s="4" t="s">
        <v>377</v>
      </c>
      <c r="B124" s="47" t="s">
        <v>120</v>
      </c>
      <c r="C124" s="46">
        <v>65012.11</v>
      </c>
      <c r="D124" s="61">
        <v>0</v>
      </c>
      <c r="E124" s="15">
        <v>0</v>
      </c>
      <c r="F124" s="24" t="str">
        <f t="shared" si="2"/>
        <v>Not Required</v>
      </c>
      <c r="G124" s="10">
        <f>FinalAllocation[[#This Row],[Required CCEIS Carryover (267)]]+FinalAllocation[[#This Row],[Required CCEIS Current FY (269)]]</f>
        <v>0</v>
      </c>
      <c r="H124" s="43">
        <v>0</v>
      </c>
      <c r="I124" s="43">
        <v>0</v>
      </c>
      <c r="J124" s="15">
        <f>FinalAllocation[[#This Row],[Required PSPS Carryover (266)]]+FinalAllocation[[#This Row],[Required PSPS Current FY (268)]]</f>
        <v>0</v>
      </c>
      <c r="K124" s="43">
        <v>25110.080000000002</v>
      </c>
      <c r="L124" s="43">
        <v>0</v>
      </c>
      <c r="M124" s="44">
        <v>0</v>
      </c>
      <c r="N124" s="9">
        <v>0</v>
      </c>
      <c r="O124" s="4" t="s">
        <v>377</v>
      </c>
      <c r="T124"/>
    </row>
    <row r="125" spans="1:20" ht="15.75" x14ac:dyDescent="0.25">
      <c r="A125" s="4" t="s">
        <v>378</v>
      </c>
      <c r="B125" s="48" t="s">
        <v>121</v>
      </c>
      <c r="C125" s="46">
        <v>2626443.06</v>
      </c>
      <c r="D125" s="61">
        <v>0</v>
      </c>
      <c r="E125" s="15">
        <v>0</v>
      </c>
      <c r="F125" s="24" t="str">
        <f t="shared" si="2"/>
        <v>Not Required</v>
      </c>
      <c r="G125" s="10">
        <f>FinalAllocation[[#This Row],[Required CCEIS Carryover (267)]]+FinalAllocation[[#This Row],[Required CCEIS Current FY (269)]]</f>
        <v>0</v>
      </c>
      <c r="H125" s="43">
        <v>119.05</v>
      </c>
      <c r="I125" s="43">
        <v>8180.22</v>
      </c>
      <c r="J125" s="15">
        <f>FinalAllocation[[#This Row],[Required PSPS Carryover (266)]]+FinalAllocation[[#This Row],[Required PSPS Current FY (268)]]</f>
        <v>8299.27</v>
      </c>
      <c r="K125" s="43">
        <v>716336.14</v>
      </c>
      <c r="L125" s="43">
        <v>21581.24</v>
      </c>
      <c r="M125" s="44">
        <v>131069.78</v>
      </c>
      <c r="N125" s="9">
        <v>46553.26</v>
      </c>
      <c r="O125" s="4" t="s">
        <v>378</v>
      </c>
      <c r="T125"/>
    </row>
    <row r="126" spans="1:20" ht="15.75" x14ac:dyDescent="0.25">
      <c r="A126" s="4" t="s">
        <v>379</v>
      </c>
      <c r="B126" s="48" t="s">
        <v>122</v>
      </c>
      <c r="C126" s="46">
        <v>955822.78</v>
      </c>
      <c r="D126" s="61">
        <v>0</v>
      </c>
      <c r="E126" s="15">
        <v>44014.82</v>
      </c>
      <c r="F126" s="24" t="str">
        <f t="shared" si="2"/>
        <v>Required</v>
      </c>
      <c r="G126" s="10">
        <f>FinalAllocation[[#This Row],[Required CCEIS Carryover (267)]]+FinalAllocation[[#This Row],[Required CCEIS Current FY (269)]]</f>
        <v>44014.82</v>
      </c>
      <c r="H126" s="43">
        <v>0</v>
      </c>
      <c r="I126" s="43">
        <v>0</v>
      </c>
      <c r="J126" s="15">
        <f>FinalAllocation[[#This Row],[Required PSPS Carryover (266)]]+FinalAllocation[[#This Row],[Required PSPS Current FY (268)]]</f>
        <v>0</v>
      </c>
      <c r="K126" s="43">
        <v>344415.82999999996</v>
      </c>
      <c r="L126" s="43">
        <v>10467.67</v>
      </c>
      <c r="M126" s="44">
        <v>56712.88</v>
      </c>
      <c r="N126" s="9">
        <v>20143.240000000002</v>
      </c>
      <c r="O126" s="4" t="s">
        <v>379</v>
      </c>
      <c r="T126"/>
    </row>
    <row r="127" spans="1:20" ht="15.75" x14ac:dyDescent="0.25">
      <c r="A127" s="4" t="s">
        <v>380</v>
      </c>
      <c r="B127" s="48" t="s">
        <v>123</v>
      </c>
      <c r="C127" s="46">
        <v>499477.38</v>
      </c>
      <c r="D127" s="61">
        <v>0</v>
      </c>
      <c r="E127" s="15">
        <v>0</v>
      </c>
      <c r="F127" s="24" t="str">
        <f t="shared" si="2"/>
        <v>Not Required</v>
      </c>
      <c r="G127" s="10">
        <f>FinalAllocation[[#This Row],[Required CCEIS Carryover (267)]]+FinalAllocation[[#This Row],[Required CCEIS Current FY (269)]]</f>
        <v>0</v>
      </c>
      <c r="H127" s="43">
        <v>0</v>
      </c>
      <c r="I127" s="43">
        <v>317.13</v>
      </c>
      <c r="J127" s="15">
        <f>FinalAllocation[[#This Row],[Required PSPS Carryover (266)]]+FinalAllocation[[#This Row],[Required PSPS Current FY (268)]]</f>
        <v>317.13</v>
      </c>
      <c r="K127" s="43">
        <v>182977.6</v>
      </c>
      <c r="L127" s="43">
        <v>7320.52</v>
      </c>
      <c r="M127" s="44">
        <v>35288.01</v>
      </c>
      <c r="N127" s="9">
        <v>12533.57</v>
      </c>
      <c r="O127" s="4" t="s">
        <v>380</v>
      </c>
      <c r="T127"/>
    </row>
    <row r="128" spans="1:20" ht="15.75" x14ac:dyDescent="0.25">
      <c r="A128" s="4" t="s">
        <v>381</v>
      </c>
      <c r="B128" s="48" t="s">
        <v>124</v>
      </c>
      <c r="C128" s="46">
        <v>504840.76</v>
      </c>
      <c r="D128" s="61">
        <v>32115.29</v>
      </c>
      <c r="E128" s="15">
        <v>0</v>
      </c>
      <c r="F128" s="24" t="str">
        <f t="shared" si="2"/>
        <v>Required</v>
      </c>
      <c r="G128" s="10">
        <f>FinalAllocation[[#This Row],[Required CCEIS Carryover (267)]]+FinalAllocation[[#This Row],[Required CCEIS Current FY (269)]]</f>
        <v>32115.29</v>
      </c>
      <c r="H128" s="43">
        <v>4226.8100000000004</v>
      </c>
      <c r="I128" s="43">
        <v>2411.86</v>
      </c>
      <c r="J128" s="15">
        <f>FinalAllocation[[#This Row],[Required PSPS Carryover (266)]]+FinalAllocation[[#This Row],[Required PSPS Current FY (268)]]</f>
        <v>6638.67</v>
      </c>
      <c r="K128" s="43">
        <v>212573.71</v>
      </c>
      <c r="L128" s="43">
        <v>59957.440000000002</v>
      </c>
      <c r="M128" s="44">
        <v>39068.870000000003</v>
      </c>
      <c r="N128" s="9">
        <v>13876.45</v>
      </c>
      <c r="O128" s="4" t="s">
        <v>381</v>
      </c>
      <c r="T128"/>
    </row>
    <row r="129" spans="1:20" ht="15.75" x14ac:dyDescent="0.25">
      <c r="A129" s="4" t="s">
        <v>382</v>
      </c>
      <c r="B129" s="47" t="s">
        <v>125</v>
      </c>
      <c r="C129" s="46">
        <v>408805.74</v>
      </c>
      <c r="D129" s="61">
        <v>0</v>
      </c>
      <c r="E129" s="15">
        <v>0</v>
      </c>
      <c r="F129" s="24" t="str">
        <f t="shared" si="2"/>
        <v>Not Required</v>
      </c>
      <c r="G129" s="10">
        <f>FinalAllocation[[#This Row],[Required CCEIS Carryover (267)]]+FinalAllocation[[#This Row],[Required CCEIS Current FY (269)]]</f>
        <v>0</v>
      </c>
      <c r="H129" s="43">
        <v>0</v>
      </c>
      <c r="I129" s="43">
        <v>0</v>
      </c>
      <c r="J129" s="15">
        <f>FinalAllocation[[#This Row],[Required PSPS Carryover (266)]]+FinalAllocation[[#This Row],[Required PSPS Current FY (268)]]</f>
        <v>0</v>
      </c>
      <c r="K129" s="43">
        <v>477860.05</v>
      </c>
      <c r="L129" s="43">
        <v>13542.12</v>
      </c>
      <c r="M129" s="44">
        <v>21424.86</v>
      </c>
      <c r="N129" s="9">
        <v>7609.68</v>
      </c>
      <c r="O129" s="4" t="s">
        <v>382</v>
      </c>
      <c r="T129"/>
    </row>
    <row r="130" spans="1:20" ht="15.75" x14ac:dyDescent="0.25">
      <c r="A130" s="4" t="s">
        <v>383</v>
      </c>
      <c r="B130" s="47" t="s">
        <v>126</v>
      </c>
      <c r="C130" s="46">
        <v>445008.76</v>
      </c>
      <c r="D130" s="61">
        <v>0</v>
      </c>
      <c r="E130" s="15">
        <v>0</v>
      </c>
      <c r="F130" s="24" t="str">
        <f t="shared" ref="F130:F193" si="3">IF(G130=0,"Not Required","Required")</f>
        <v>Not Required</v>
      </c>
      <c r="G130" s="10">
        <f>FinalAllocation[[#This Row],[Required CCEIS Carryover (267)]]+FinalAllocation[[#This Row],[Required CCEIS Current FY (269)]]</f>
        <v>0</v>
      </c>
      <c r="H130" s="43">
        <v>4548.3900000000003</v>
      </c>
      <c r="I130" s="43">
        <v>1372.15</v>
      </c>
      <c r="J130" s="15">
        <f>FinalAllocation[[#This Row],[Required PSPS Carryover (266)]]+FinalAllocation[[#This Row],[Required PSPS Current FY (268)]]</f>
        <v>5920.5400000000009</v>
      </c>
      <c r="K130" s="43">
        <v>250463.90000000002</v>
      </c>
      <c r="L130" s="43">
        <v>17769.240000000002</v>
      </c>
      <c r="M130" s="44">
        <v>31507.15</v>
      </c>
      <c r="N130" s="9">
        <v>11190.69</v>
      </c>
      <c r="O130" s="4" t="s">
        <v>383</v>
      </c>
      <c r="T130"/>
    </row>
    <row r="131" spans="1:20" ht="15.75" x14ac:dyDescent="0.25">
      <c r="A131" s="4" t="s">
        <v>384</v>
      </c>
      <c r="B131" s="48" t="s">
        <v>127</v>
      </c>
      <c r="C131" s="46">
        <v>360634.03</v>
      </c>
      <c r="D131" s="61">
        <v>0</v>
      </c>
      <c r="E131" s="15">
        <v>0</v>
      </c>
      <c r="F131" s="24" t="str">
        <f t="shared" si="3"/>
        <v>Not Required</v>
      </c>
      <c r="G131" s="10">
        <f>FinalAllocation[[#This Row],[Required CCEIS Carryover (267)]]+FinalAllocation[[#This Row],[Required CCEIS Current FY (269)]]</f>
        <v>0</v>
      </c>
      <c r="H131" s="43">
        <v>638.32000000000005</v>
      </c>
      <c r="I131" s="43">
        <v>2177.86</v>
      </c>
      <c r="J131" s="15">
        <f>FinalAllocation[[#This Row],[Required PSPS Carryover (266)]]+FinalAllocation[[#This Row],[Required PSPS Current FY (268)]]</f>
        <v>2816.1800000000003</v>
      </c>
      <c r="K131" s="43">
        <v>131174.79999999999</v>
      </c>
      <c r="L131" s="43">
        <v>11203.56</v>
      </c>
      <c r="M131" s="44">
        <v>27726.3</v>
      </c>
      <c r="N131" s="9">
        <v>9847.7999999999993</v>
      </c>
      <c r="O131" s="4" t="s">
        <v>384</v>
      </c>
      <c r="T131"/>
    </row>
    <row r="132" spans="1:20" ht="15.75" x14ac:dyDescent="0.25">
      <c r="A132" s="4" t="s">
        <v>385</v>
      </c>
      <c r="B132" s="48" t="s">
        <v>128</v>
      </c>
      <c r="C132" s="46">
        <v>513323.04</v>
      </c>
      <c r="D132" s="61">
        <v>0</v>
      </c>
      <c r="E132" s="15">
        <v>0</v>
      </c>
      <c r="F132" s="24" t="str">
        <f t="shared" si="3"/>
        <v>Not Required</v>
      </c>
      <c r="G132" s="10">
        <f>FinalAllocation[[#This Row],[Required CCEIS Carryover (267)]]+FinalAllocation[[#This Row],[Required CCEIS Current FY (269)]]</f>
        <v>0</v>
      </c>
      <c r="H132" s="43">
        <v>2740.68</v>
      </c>
      <c r="I132" s="43">
        <v>1598.6</v>
      </c>
      <c r="J132" s="15">
        <f>FinalAllocation[[#This Row],[Required PSPS Carryover (266)]]+FinalAllocation[[#This Row],[Required PSPS Current FY (268)]]</f>
        <v>4339.28</v>
      </c>
      <c r="K132" s="43">
        <v>324519.48000000004</v>
      </c>
      <c r="L132" s="43">
        <v>24212.85</v>
      </c>
      <c r="M132" s="44">
        <v>44110.03</v>
      </c>
      <c r="N132" s="9">
        <v>15666.96</v>
      </c>
      <c r="O132" s="4" t="s">
        <v>385</v>
      </c>
      <c r="T132"/>
    </row>
    <row r="133" spans="1:20" ht="15.75" x14ac:dyDescent="0.25">
      <c r="A133" s="4" t="s">
        <v>386</v>
      </c>
      <c r="B133" s="48" t="s">
        <v>129</v>
      </c>
      <c r="C133" s="46">
        <v>40385.42</v>
      </c>
      <c r="D133" s="61">
        <v>0</v>
      </c>
      <c r="E133" s="15">
        <v>0</v>
      </c>
      <c r="F133" s="24" t="str">
        <f t="shared" si="3"/>
        <v>Not Required</v>
      </c>
      <c r="G133" s="10">
        <f>FinalAllocation[[#This Row],[Required CCEIS Carryover (267)]]+FinalAllocation[[#This Row],[Required CCEIS Current FY (269)]]</f>
        <v>0</v>
      </c>
      <c r="H133" s="43">
        <v>0</v>
      </c>
      <c r="I133" s="43">
        <v>0</v>
      </c>
      <c r="J133" s="15">
        <f>FinalAllocation[[#This Row],[Required PSPS Carryover (266)]]+FinalAllocation[[#This Row],[Required PSPS Current FY (268)]]</f>
        <v>0</v>
      </c>
      <c r="K133" s="43">
        <v>28397.300000000003</v>
      </c>
      <c r="L133" s="43">
        <v>2630.07</v>
      </c>
      <c r="M133" s="44">
        <v>4841.47</v>
      </c>
      <c r="N133" s="9">
        <v>988.22</v>
      </c>
      <c r="O133" s="4" t="s">
        <v>386</v>
      </c>
      <c r="T133"/>
    </row>
    <row r="134" spans="1:20" ht="15.75" x14ac:dyDescent="0.25">
      <c r="A134" s="4" t="s">
        <v>387</v>
      </c>
      <c r="B134" s="48" t="s">
        <v>130</v>
      </c>
      <c r="C134" s="46">
        <v>410386.17</v>
      </c>
      <c r="D134" s="61">
        <v>0</v>
      </c>
      <c r="E134" s="15">
        <v>44769.37</v>
      </c>
      <c r="F134" s="24" t="str">
        <f t="shared" si="3"/>
        <v>Required</v>
      </c>
      <c r="G134" s="10">
        <f>FinalAllocation[[#This Row],[Required CCEIS Carryover (267)]]+FinalAllocation[[#This Row],[Required CCEIS Current FY (269)]]</f>
        <v>44769.37</v>
      </c>
      <c r="H134" s="43">
        <v>8208.89</v>
      </c>
      <c r="I134" s="43">
        <v>19521.61</v>
      </c>
      <c r="J134" s="15">
        <f>FinalAllocation[[#This Row],[Required PSPS Carryover (266)]]+FinalAllocation[[#This Row],[Required PSPS Current FY (268)]]</f>
        <v>27730.5</v>
      </c>
      <c r="K134" s="43">
        <v>528740.59</v>
      </c>
      <c r="L134" s="43">
        <v>33552.04</v>
      </c>
      <c r="M134" s="44">
        <v>96537.1</v>
      </c>
      <c r="N134" s="9">
        <v>27305.279999999999</v>
      </c>
      <c r="O134" s="4" t="s">
        <v>387</v>
      </c>
      <c r="T134"/>
    </row>
    <row r="135" spans="1:20" ht="15.75" x14ac:dyDescent="0.25">
      <c r="A135" s="4" t="s">
        <v>388</v>
      </c>
      <c r="B135" s="47" t="s">
        <v>131</v>
      </c>
      <c r="C135" s="46">
        <v>895911.63</v>
      </c>
      <c r="D135" s="61">
        <v>0</v>
      </c>
      <c r="E135" s="15">
        <v>0</v>
      </c>
      <c r="F135" s="24" t="str">
        <f t="shared" si="3"/>
        <v>Not Required</v>
      </c>
      <c r="G135" s="10">
        <f>FinalAllocation[[#This Row],[Required CCEIS Carryover (267)]]+FinalAllocation[[#This Row],[Required CCEIS Current FY (269)]]</f>
        <v>0</v>
      </c>
      <c r="H135" s="43">
        <v>2078.87</v>
      </c>
      <c r="I135" s="43">
        <v>2328.09</v>
      </c>
      <c r="J135" s="15">
        <f>FinalAllocation[[#This Row],[Required PSPS Carryover (266)]]+FinalAllocation[[#This Row],[Required PSPS Current FY (268)]]</f>
        <v>4406.96</v>
      </c>
      <c r="K135" s="43">
        <v>489495.63</v>
      </c>
      <c r="L135" s="43">
        <v>48375.14</v>
      </c>
      <c r="M135" s="44">
        <v>139350.85999999999</v>
      </c>
      <c r="N135" s="9">
        <v>28200.53</v>
      </c>
      <c r="O135" s="4" t="s">
        <v>388</v>
      </c>
      <c r="T135"/>
    </row>
    <row r="136" spans="1:20" ht="15.75" x14ac:dyDescent="0.25">
      <c r="A136" s="4" t="s">
        <v>389</v>
      </c>
      <c r="B136" s="48" t="s">
        <v>132</v>
      </c>
      <c r="C136" s="46">
        <v>1027009.29</v>
      </c>
      <c r="D136" s="61">
        <v>0</v>
      </c>
      <c r="E136" s="15">
        <v>0</v>
      </c>
      <c r="F136" s="24" t="str">
        <f t="shared" si="3"/>
        <v>Not Required</v>
      </c>
      <c r="G136" s="10">
        <f>FinalAllocation[[#This Row],[Required CCEIS Carryover (267)]]+FinalAllocation[[#This Row],[Required CCEIS Current FY (269)]]</f>
        <v>0</v>
      </c>
      <c r="H136" s="43">
        <v>6020.29</v>
      </c>
      <c r="I136" s="43">
        <v>1623.97</v>
      </c>
      <c r="J136" s="15">
        <f>FinalAllocation[[#This Row],[Required PSPS Carryover (266)]]+FinalAllocation[[#This Row],[Required PSPS Current FY (268)]]</f>
        <v>7644.26</v>
      </c>
      <c r="K136" s="43">
        <v>406824.75</v>
      </c>
      <c r="L136" s="43">
        <v>21946.68</v>
      </c>
      <c r="M136" s="44">
        <v>52932.02</v>
      </c>
      <c r="N136" s="9">
        <v>18800.349999999999</v>
      </c>
      <c r="O136" s="4" t="s">
        <v>389</v>
      </c>
      <c r="T136"/>
    </row>
    <row r="137" spans="1:20" ht="15.75" x14ac:dyDescent="0.25">
      <c r="A137" s="4" t="s">
        <v>390</v>
      </c>
      <c r="B137" s="48" t="s">
        <v>133</v>
      </c>
      <c r="C137" s="46">
        <v>334291.23</v>
      </c>
      <c r="D137" s="61">
        <v>0</v>
      </c>
      <c r="E137" s="15">
        <v>0</v>
      </c>
      <c r="F137" s="24" t="str">
        <f t="shared" si="3"/>
        <v>Not Required</v>
      </c>
      <c r="G137" s="10">
        <f>FinalAllocation[[#This Row],[Required CCEIS Carryover (267)]]+FinalAllocation[[#This Row],[Required CCEIS Current FY (269)]]</f>
        <v>0</v>
      </c>
      <c r="H137" s="43">
        <v>1655.11</v>
      </c>
      <c r="I137" s="43">
        <v>3550.32</v>
      </c>
      <c r="J137" s="15">
        <f>FinalAllocation[[#This Row],[Required PSPS Carryover (266)]]+FinalAllocation[[#This Row],[Required PSPS Current FY (268)]]</f>
        <v>5205.43</v>
      </c>
      <c r="K137" s="43">
        <v>163005.95000000001</v>
      </c>
      <c r="L137" s="43">
        <v>15938.29</v>
      </c>
      <c r="M137" s="44">
        <v>8822</v>
      </c>
      <c r="N137" s="9">
        <v>3133.39</v>
      </c>
      <c r="O137" s="4" t="s">
        <v>390</v>
      </c>
      <c r="T137"/>
    </row>
    <row r="138" spans="1:20" ht="15.75" x14ac:dyDescent="0.25">
      <c r="A138" s="4" t="s">
        <v>391</v>
      </c>
      <c r="B138" s="48" t="s">
        <v>134</v>
      </c>
      <c r="C138" s="46">
        <v>864960.62</v>
      </c>
      <c r="D138" s="61">
        <v>0</v>
      </c>
      <c r="E138" s="15">
        <v>0</v>
      </c>
      <c r="F138" s="24" t="str">
        <f t="shared" si="3"/>
        <v>Not Required</v>
      </c>
      <c r="G138" s="10">
        <f>FinalAllocation[[#This Row],[Required CCEIS Carryover (267)]]+FinalAllocation[[#This Row],[Required CCEIS Current FY (269)]]</f>
        <v>0</v>
      </c>
      <c r="H138" s="43">
        <v>0</v>
      </c>
      <c r="I138" s="43">
        <v>0</v>
      </c>
      <c r="J138" s="15">
        <f>FinalAllocation[[#This Row],[Required PSPS Carryover (266)]]+FinalAllocation[[#This Row],[Required PSPS Current FY (268)]]</f>
        <v>0</v>
      </c>
      <c r="K138" s="43">
        <v>406355.18</v>
      </c>
      <c r="L138" s="43">
        <v>16812.810000000001</v>
      </c>
      <c r="M138" s="44">
        <v>55452.6</v>
      </c>
      <c r="N138" s="9">
        <v>30453.96</v>
      </c>
      <c r="O138" s="4" t="s">
        <v>391</v>
      </c>
      <c r="T138"/>
    </row>
    <row r="139" spans="1:20" ht="15.75" x14ac:dyDescent="0.25">
      <c r="A139" s="4" t="s">
        <v>392</v>
      </c>
      <c r="B139" s="47" t="s">
        <v>135</v>
      </c>
      <c r="C139" s="46">
        <v>346627.75</v>
      </c>
      <c r="D139" s="61">
        <v>0</v>
      </c>
      <c r="E139" s="15">
        <v>0</v>
      </c>
      <c r="F139" s="24" t="str">
        <f t="shared" si="3"/>
        <v>Not Required</v>
      </c>
      <c r="G139" s="10">
        <f>FinalAllocation[[#This Row],[Required CCEIS Carryover (267)]]+FinalAllocation[[#This Row],[Required CCEIS Current FY (269)]]</f>
        <v>0</v>
      </c>
      <c r="H139" s="43">
        <v>0</v>
      </c>
      <c r="I139" s="43">
        <v>0</v>
      </c>
      <c r="J139" s="15">
        <f>FinalAllocation[[#This Row],[Required PSPS Carryover (266)]]+FinalAllocation[[#This Row],[Required PSPS Current FY (268)]]</f>
        <v>0</v>
      </c>
      <c r="K139" s="43">
        <v>139578.97</v>
      </c>
      <c r="L139" s="43">
        <v>5381.33</v>
      </c>
      <c r="M139" s="44">
        <v>51555.96</v>
      </c>
      <c r="N139" s="9">
        <v>10743.06</v>
      </c>
      <c r="O139" s="4" t="s">
        <v>392</v>
      </c>
      <c r="T139"/>
    </row>
    <row r="140" spans="1:20" ht="15.75" x14ac:dyDescent="0.25">
      <c r="A140" s="4" t="s">
        <v>393</v>
      </c>
      <c r="B140" s="47" t="s">
        <v>136</v>
      </c>
      <c r="C140" s="46">
        <v>697187.05</v>
      </c>
      <c r="D140" s="61">
        <v>0</v>
      </c>
      <c r="E140" s="15">
        <v>0</v>
      </c>
      <c r="F140" s="24" t="str">
        <f t="shared" si="3"/>
        <v>Not Required</v>
      </c>
      <c r="G140" s="10">
        <f>FinalAllocation[[#This Row],[Required CCEIS Carryover (267)]]+FinalAllocation[[#This Row],[Required CCEIS Current FY (269)]]</f>
        <v>0</v>
      </c>
      <c r="H140" s="43">
        <v>0</v>
      </c>
      <c r="I140" s="43">
        <v>0</v>
      </c>
      <c r="J140" s="15">
        <f>FinalAllocation[[#This Row],[Required PSPS Carryover (266)]]+FinalAllocation[[#This Row],[Required PSPS Current FY (268)]]</f>
        <v>0</v>
      </c>
      <c r="K140" s="43">
        <v>330010.90000000002</v>
      </c>
      <c r="L140" s="43">
        <v>15384.99</v>
      </c>
      <c r="M140" s="44">
        <v>51498.270000000004</v>
      </c>
      <c r="N140" s="9">
        <v>12085.94</v>
      </c>
      <c r="O140" s="4" t="s">
        <v>393</v>
      </c>
      <c r="T140"/>
    </row>
    <row r="141" spans="1:20" ht="15.75" x14ac:dyDescent="0.25">
      <c r="A141" s="4" t="s">
        <v>394</v>
      </c>
      <c r="B141" s="48" t="s">
        <v>137</v>
      </c>
      <c r="C141" s="46">
        <v>218215.99</v>
      </c>
      <c r="D141" s="61">
        <v>0</v>
      </c>
      <c r="E141" s="15">
        <v>0</v>
      </c>
      <c r="F141" s="24" t="str">
        <f t="shared" si="3"/>
        <v>Not Required</v>
      </c>
      <c r="G141" s="10">
        <f>FinalAllocation[[#This Row],[Required CCEIS Carryover (267)]]+FinalAllocation[[#This Row],[Required CCEIS Current FY (269)]]</f>
        <v>0</v>
      </c>
      <c r="H141" s="43">
        <v>0</v>
      </c>
      <c r="I141" s="43">
        <v>0</v>
      </c>
      <c r="J141" s="15">
        <f>FinalAllocation[[#This Row],[Required PSPS Carryover (266)]]+FinalAllocation[[#This Row],[Required PSPS Current FY (268)]]</f>
        <v>0</v>
      </c>
      <c r="K141" s="43">
        <v>107890.65</v>
      </c>
      <c r="L141" s="43">
        <v>3529.89</v>
      </c>
      <c r="M141" s="44">
        <v>16383.72</v>
      </c>
      <c r="N141" s="9">
        <v>5819.15</v>
      </c>
      <c r="O141" s="4" t="s">
        <v>394</v>
      </c>
      <c r="T141"/>
    </row>
    <row r="142" spans="1:20" ht="15.75" x14ac:dyDescent="0.25">
      <c r="A142" s="4" t="s">
        <v>395</v>
      </c>
      <c r="B142" s="47" t="s">
        <v>138</v>
      </c>
      <c r="C142" s="46">
        <v>973546.52</v>
      </c>
      <c r="D142" s="61">
        <v>0</v>
      </c>
      <c r="E142" s="15">
        <v>0</v>
      </c>
      <c r="F142" s="24" t="str">
        <f t="shared" si="3"/>
        <v>Not Required</v>
      </c>
      <c r="G142" s="10">
        <f>FinalAllocation[[#This Row],[Required CCEIS Carryover (267)]]+FinalAllocation[[#This Row],[Required CCEIS Current FY (269)]]</f>
        <v>0</v>
      </c>
      <c r="H142" s="43">
        <v>0</v>
      </c>
      <c r="I142" s="43">
        <v>0</v>
      </c>
      <c r="J142" s="15">
        <f>FinalAllocation[[#This Row],[Required PSPS Carryover (266)]]+FinalAllocation[[#This Row],[Required PSPS Current FY (268)]]</f>
        <v>0</v>
      </c>
      <c r="K142" s="43">
        <v>464068.36</v>
      </c>
      <c r="L142" s="43">
        <v>25729.98</v>
      </c>
      <c r="M142" s="44">
        <v>51671.74</v>
      </c>
      <c r="N142" s="9">
        <v>18352.73</v>
      </c>
      <c r="O142" s="4" t="s">
        <v>395</v>
      </c>
      <c r="T142"/>
    </row>
    <row r="143" spans="1:20" ht="15.75" x14ac:dyDescent="0.25">
      <c r="A143" s="4" t="s">
        <v>396</v>
      </c>
      <c r="B143" s="48" t="s">
        <v>139</v>
      </c>
      <c r="C143" s="46">
        <v>516339.56</v>
      </c>
      <c r="D143" s="61">
        <v>0</v>
      </c>
      <c r="E143" s="15">
        <v>0</v>
      </c>
      <c r="F143" s="24" t="str">
        <f t="shared" si="3"/>
        <v>Not Required</v>
      </c>
      <c r="G143" s="10">
        <f>FinalAllocation[[#This Row],[Required CCEIS Carryover (267)]]+FinalAllocation[[#This Row],[Required CCEIS Current FY (269)]]</f>
        <v>0</v>
      </c>
      <c r="H143" s="43">
        <v>0</v>
      </c>
      <c r="I143" s="43">
        <v>0</v>
      </c>
      <c r="J143" s="15">
        <f>FinalAllocation[[#This Row],[Required PSPS Carryover (266)]]+FinalAllocation[[#This Row],[Required PSPS Current FY (268)]]</f>
        <v>0</v>
      </c>
      <c r="K143" s="43">
        <v>344608.31</v>
      </c>
      <c r="L143" s="43">
        <v>13173.44</v>
      </c>
      <c r="M143" s="44">
        <v>18904.29</v>
      </c>
      <c r="N143" s="9">
        <v>6714.41</v>
      </c>
      <c r="O143" s="4" t="s">
        <v>396</v>
      </c>
      <c r="T143"/>
    </row>
    <row r="144" spans="1:20" ht="15.75" x14ac:dyDescent="0.25">
      <c r="A144" s="4" t="s">
        <v>397</v>
      </c>
      <c r="B144" s="48" t="s">
        <v>140</v>
      </c>
      <c r="C144" s="46">
        <v>483147.2</v>
      </c>
      <c r="D144" s="61">
        <v>0</v>
      </c>
      <c r="E144" s="15">
        <v>0</v>
      </c>
      <c r="F144" s="24" t="str">
        <f t="shared" si="3"/>
        <v>Not Required</v>
      </c>
      <c r="G144" s="10">
        <f>FinalAllocation[[#This Row],[Required CCEIS Carryover (267)]]+FinalAllocation[[#This Row],[Required CCEIS Current FY (269)]]</f>
        <v>0</v>
      </c>
      <c r="H144" s="43">
        <v>3697.94</v>
      </c>
      <c r="I144" s="43">
        <v>2414.0500000000002</v>
      </c>
      <c r="J144" s="15">
        <f>FinalAllocation[[#This Row],[Required PSPS Carryover (266)]]+FinalAllocation[[#This Row],[Required PSPS Current FY (268)]]</f>
        <v>6111.99</v>
      </c>
      <c r="K144" s="43">
        <v>182925.07</v>
      </c>
      <c r="L144" s="43">
        <v>8313.9500000000007</v>
      </c>
      <c r="M144" s="44">
        <v>25205.72</v>
      </c>
      <c r="N144" s="9">
        <v>8952.5499999999993</v>
      </c>
      <c r="O144" s="4" t="s">
        <v>397</v>
      </c>
      <c r="T144"/>
    </row>
    <row r="145" spans="1:20" ht="15.75" x14ac:dyDescent="0.25">
      <c r="A145" s="4" t="s">
        <v>398</v>
      </c>
      <c r="B145" s="47" t="s">
        <v>141</v>
      </c>
      <c r="C145" s="46">
        <v>12850980.48</v>
      </c>
      <c r="D145" s="61">
        <v>0</v>
      </c>
      <c r="E145" s="15">
        <v>0</v>
      </c>
      <c r="F145" s="24" t="str">
        <f t="shared" si="3"/>
        <v>Not Required</v>
      </c>
      <c r="G145" s="10">
        <f>FinalAllocation[[#This Row],[Required CCEIS Carryover (267)]]+FinalAllocation[[#This Row],[Required CCEIS Current FY (269)]]</f>
        <v>0</v>
      </c>
      <c r="H145" s="43">
        <v>27908.560000000001</v>
      </c>
      <c r="I145" s="43">
        <v>79022.320000000007</v>
      </c>
      <c r="J145" s="15">
        <f>FinalAllocation[[#This Row],[Required PSPS Carryover (266)]]+FinalAllocation[[#This Row],[Required PSPS Current FY (268)]]</f>
        <v>106930.88</v>
      </c>
      <c r="K145" s="43">
        <v>2507457.6</v>
      </c>
      <c r="L145" s="43">
        <v>94961.82</v>
      </c>
      <c r="M145" s="44">
        <v>378085.91</v>
      </c>
      <c r="N145" s="9">
        <v>134288.26999999999</v>
      </c>
      <c r="O145" s="4" t="s">
        <v>398</v>
      </c>
      <c r="T145"/>
    </row>
    <row r="146" spans="1:20" ht="15.75" x14ac:dyDescent="0.25">
      <c r="A146" s="4" t="s">
        <v>399</v>
      </c>
      <c r="B146" s="48" t="s">
        <v>142</v>
      </c>
      <c r="C146" s="46">
        <v>1805492.34</v>
      </c>
      <c r="D146" s="61">
        <v>0</v>
      </c>
      <c r="E146" s="15">
        <v>0</v>
      </c>
      <c r="F146" s="24" t="str">
        <f t="shared" si="3"/>
        <v>Not Required</v>
      </c>
      <c r="G146" s="10">
        <f>FinalAllocation[[#This Row],[Required CCEIS Carryover (267)]]+FinalAllocation[[#This Row],[Required CCEIS Current FY (269)]]</f>
        <v>0</v>
      </c>
      <c r="H146" s="43">
        <v>6033.48</v>
      </c>
      <c r="I146" s="43">
        <v>7357.31</v>
      </c>
      <c r="J146" s="15">
        <f>FinalAllocation[[#This Row],[Required PSPS Carryover (266)]]+FinalAllocation[[#This Row],[Required PSPS Current FY (268)]]</f>
        <v>13390.79</v>
      </c>
      <c r="K146" s="43">
        <v>687890.24</v>
      </c>
      <c r="L146" s="43">
        <v>16462.29</v>
      </c>
      <c r="M146" s="44">
        <v>70576.03</v>
      </c>
      <c r="N146" s="9">
        <v>25067.14</v>
      </c>
      <c r="O146" s="4" t="s">
        <v>399</v>
      </c>
      <c r="T146"/>
    </row>
    <row r="147" spans="1:20" ht="15.75" x14ac:dyDescent="0.25">
      <c r="A147" s="4" t="s">
        <v>400</v>
      </c>
      <c r="B147" s="48" t="s">
        <v>143</v>
      </c>
      <c r="C147" s="46">
        <v>713380.72</v>
      </c>
      <c r="D147" s="61">
        <v>0</v>
      </c>
      <c r="E147" s="15">
        <v>0</v>
      </c>
      <c r="F147" s="24" t="str">
        <f t="shared" si="3"/>
        <v>Not Required</v>
      </c>
      <c r="G147" s="10">
        <f>FinalAllocation[[#This Row],[Required CCEIS Carryover (267)]]+FinalAllocation[[#This Row],[Required CCEIS Current FY (269)]]</f>
        <v>0</v>
      </c>
      <c r="H147" s="43">
        <v>0</v>
      </c>
      <c r="I147" s="43">
        <v>0</v>
      </c>
      <c r="J147" s="15">
        <f>FinalAllocation[[#This Row],[Required PSPS Carryover (266)]]+FinalAllocation[[#This Row],[Required PSPS Current FY (268)]]</f>
        <v>0</v>
      </c>
      <c r="K147" s="43">
        <v>214006.87</v>
      </c>
      <c r="L147" s="43">
        <v>22265.439999999999</v>
      </c>
      <c r="M147" s="44">
        <v>28986.58</v>
      </c>
      <c r="N147" s="9">
        <v>10295.43</v>
      </c>
      <c r="O147" s="4" t="s">
        <v>400</v>
      </c>
      <c r="T147"/>
    </row>
    <row r="148" spans="1:20" ht="15.75" x14ac:dyDescent="0.25">
      <c r="A148" s="4" t="s">
        <v>401</v>
      </c>
      <c r="B148" s="48" t="s">
        <v>144</v>
      </c>
      <c r="C148" s="46">
        <v>799014.40000000002</v>
      </c>
      <c r="D148" s="61">
        <v>0</v>
      </c>
      <c r="E148" s="15">
        <v>0</v>
      </c>
      <c r="F148" s="24" t="str">
        <f t="shared" si="3"/>
        <v>Not Required</v>
      </c>
      <c r="G148" s="10">
        <f>FinalAllocation[[#This Row],[Required CCEIS Carryover (267)]]+FinalAllocation[[#This Row],[Required CCEIS Current FY (269)]]</f>
        <v>0</v>
      </c>
      <c r="H148" s="43">
        <v>0</v>
      </c>
      <c r="I148" s="43">
        <v>0</v>
      </c>
      <c r="J148" s="15">
        <f>FinalAllocation[[#This Row],[Required PSPS Carryover (266)]]+FinalAllocation[[#This Row],[Required PSPS Current FY (268)]]</f>
        <v>0</v>
      </c>
      <c r="K148" s="43">
        <v>286224.51999999996</v>
      </c>
      <c r="L148" s="43">
        <v>19307.310000000001</v>
      </c>
      <c r="M148" s="44">
        <v>53588.539999999994</v>
      </c>
      <c r="N148" s="9">
        <v>15666.96</v>
      </c>
      <c r="O148" s="4" t="s">
        <v>401</v>
      </c>
      <c r="T148"/>
    </row>
    <row r="149" spans="1:20" ht="15.75" x14ac:dyDescent="0.25">
      <c r="A149" s="4" t="s">
        <v>402</v>
      </c>
      <c r="B149" s="48" t="s">
        <v>145</v>
      </c>
      <c r="C149" s="46">
        <v>586343.19999999995</v>
      </c>
      <c r="D149" s="61">
        <v>0</v>
      </c>
      <c r="E149" s="15">
        <v>0</v>
      </c>
      <c r="F149" s="24" t="str">
        <f t="shared" si="3"/>
        <v>Not Required</v>
      </c>
      <c r="G149" s="10">
        <f>FinalAllocation[[#This Row],[Required CCEIS Carryover (267)]]+FinalAllocation[[#This Row],[Required CCEIS Current FY (269)]]</f>
        <v>0</v>
      </c>
      <c r="H149" s="43">
        <v>0</v>
      </c>
      <c r="I149" s="43">
        <v>2286.6999999999998</v>
      </c>
      <c r="J149" s="15">
        <f>FinalAllocation[[#This Row],[Required PSPS Carryover (266)]]+FinalAllocation[[#This Row],[Required PSPS Current FY (268)]]</f>
        <v>2286.6999999999998</v>
      </c>
      <c r="K149" s="43">
        <v>307845.83999999997</v>
      </c>
      <c r="L149" s="43">
        <v>8444.76</v>
      </c>
      <c r="M149" s="44">
        <v>22685.15</v>
      </c>
      <c r="N149" s="9">
        <v>8057.29</v>
      </c>
      <c r="O149" s="4" t="s">
        <v>402</v>
      </c>
      <c r="T149"/>
    </row>
    <row r="150" spans="1:20" ht="15.75" x14ac:dyDescent="0.25">
      <c r="A150" s="4" t="s">
        <v>403</v>
      </c>
      <c r="B150" s="48" t="s">
        <v>146</v>
      </c>
      <c r="C150" s="46">
        <v>488826.23</v>
      </c>
      <c r="D150" s="61">
        <v>0</v>
      </c>
      <c r="E150" s="15">
        <v>0</v>
      </c>
      <c r="F150" s="24" t="str">
        <f t="shared" si="3"/>
        <v>Not Required</v>
      </c>
      <c r="G150" s="10">
        <f>FinalAllocation[[#This Row],[Required CCEIS Carryover (267)]]+FinalAllocation[[#This Row],[Required CCEIS Current FY (269)]]</f>
        <v>0</v>
      </c>
      <c r="H150" s="43">
        <v>1654.08</v>
      </c>
      <c r="I150" s="43">
        <v>4426.74</v>
      </c>
      <c r="J150" s="15">
        <f>FinalAllocation[[#This Row],[Required PSPS Carryover (266)]]+FinalAllocation[[#This Row],[Required PSPS Current FY (268)]]</f>
        <v>6080.82</v>
      </c>
      <c r="K150" s="43">
        <v>284671.95</v>
      </c>
      <c r="L150" s="43">
        <v>23476.45</v>
      </c>
      <c r="M150" s="44">
        <v>42849.73</v>
      </c>
      <c r="N150" s="9">
        <v>15219.33</v>
      </c>
      <c r="O150" s="4" t="s">
        <v>403</v>
      </c>
      <c r="T150"/>
    </row>
    <row r="151" spans="1:20" ht="15.75" x14ac:dyDescent="0.25">
      <c r="A151" s="4" t="s">
        <v>404</v>
      </c>
      <c r="B151" s="47" t="s">
        <v>147</v>
      </c>
      <c r="C151" s="46">
        <v>2366391.06</v>
      </c>
      <c r="D151" s="61">
        <v>0</v>
      </c>
      <c r="E151" s="15">
        <v>0</v>
      </c>
      <c r="F151" s="24" t="str">
        <f t="shared" si="3"/>
        <v>Not Required</v>
      </c>
      <c r="G151" s="10">
        <f>FinalAllocation[[#This Row],[Required CCEIS Carryover (267)]]+FinalAllocation[[#This Row],[Required CCEIS Current FY (269)]]</f>
        <v>0</v>
      </c>
      <c r="H151" s="43">
        <v>16955.34</v>
      </c>
      <c r="I151" s="43">
        <v>32505.1</v>
      </c>
      <c r="J151" s="15">
        <f>FinalAllocation[[#This Row],[Required PSPS Carryover (266)]]+FinalAllocation[[#This Row],[Required PSPS Current FY (268)]]</f>
        <v>49460.44</v>
      </c>
      <c r="K151" s="43">
        <v>1417973.45</v>
      </c>
      <c r="L151" s="43">
        <v>96646.73</v>
      </c>
      <c r="M151" s="44">
        <v>77649.03</v>
      </c>
      <c r="N151" s="9">
        <v>50150.92</v>
      </c>
      <c r="O151" s="4" t="s">
        <v>404</v>
      </c>
      <c r="T151"/>
    </row>
    <row r="152" spans="1:20" ht="15.75" x14ac:dyDescent="0.25">
      <c r="A152" s="4" t="s">
        <v>405</v>
      </c>
      <c r="B152" s="48" t="s">
        <v>148</v>
      </c>
      <c r="C152" s="46">
        <v>365181.4</v>
      </c>
      <c r="D152" s="61">
        <v>0</v>
      </c>
      <c r="E152" s="15">
        <v>0</v>
      </c>
      <c r="F152" s="24" t="str">
        <f t="shared" si="3"/>
        <v>Not Required</v>
      </c>
      <c r="G152" s="10">
        <f>FinalAllocation[[#This Row],[Required CCEIS Carryover (267)]]+FinalAllocation[[#This Row],[Required CCEIS Current FY (269)]]</f>
        <v>0</v>
      </c>
      <c r="H152" s="43">
        <v>0</v>
      </c>
      <c r="I152" s="43">
        <v>1340.7</v>
      </c>
      <c r="J152" s="15">
        <f>FinalAllocation[[#This Row],[Required PSPS Carryover (266)]]+FinalAllocation[[#This Row],[Required PSPS Current FY (268)]]</f>
        <v>1340.7</v>
      </c>
      <c r="K152" s="43">
        <v>113715.76</v>
      </c>
      <c r="L152" s="43">
        <v>2793.2</v>
      </c>
      <c r="M152" s="44">
        <v>5041.1400000000003</v>
      </c>
      <c r="N152" s="9">
        <v>1790.51</v>
      </c>
      <c r="O152" s="4" t="s">
        <v>405</v>
      </c>
      <c r="T152"/>
    </row>
    <row r="153" spans="1:20" ht="15.75" x14ac:dyDescent="0.25">
      <c r="A153" s="4" t="s">
        <v>516</v>
      </c>
      <c r="B153" s="47" t="s">
        <v>149</v>
      </c>
      <c r="C153" s="46">
        <v>1153599.47</v>
      </c>
      <c r="D153" s="61">
        <v>0</v>
      </c>
      <c r="E153" s="15">
        <v>87580.05</v>
      </c>
      <c r="F153" s="24" t="str">
        <f t="shared" si="3"/>
        <v>Required</v>
      </c>
      <c r="G153" s="10">
        <f>FinalAllocation[[#This Row],[Required CCEIS Carryover (267)]]+FinalAllocation[[#This Row],[Required CCEIS Current FY (269)]]</f>
        <v>87580.05</v>
      </c>
      <c r="H153" s="43">
        <v>8096.61</v>
      </c>
      <c r="I153" s="43">
        <v>0</v>
      </c>
      <c r="J153" s="15">
        <f>FinalAllocation[[#This Row],[Required PSPS Carryover (266)]]+FinalAllocation[[#This Row],[Required PSPS Current FY (268)]]</f>
        <v>8096.61</v>
      </c>
      <c r="K153" s="43">
        <v>863647.90999999992</v>
      </c>
      <c r="L153" s="43">
        <v>13198.46</v>
      </c>
      <c r="M153" s="44">
        <v>60493.74</v>
      </c>
      <c r="N153" s="9">
        <v>21486.12</v>
      </c>
      <c r="O153" s="4" t="s">
        <v>516</v>
      </c>
      <c r="T153"/>
    </row>
    <row r="154" spans="1:20" ht="15.75" x14ac:dyDescent="0.25">
      <c r="A154" s="4" t="s">
        <v>406</v>
      </c>
      <c r="B154" s="47" t="s">
        <v>150</v>
      </c>
      <c r="C154" s="46">
        <v>810353.82</v>
      </c>
      <c r="D154" s="61">
        <v>0</v>
      </c>
      <c r="E154" s="15">
        <v>0</v>
      </c>
      <c r="F154" s="24" t="str">
        <f t="shared" si="3"/>
        <v>Not Required</v>
      </c>
      <c r="G154" s="10">
        <f>FinalAllocation[[#This Row],[Required CCEIS Carryover (267)]]+FinalAllocation[[#This Row],[Required CCEIS Current FY (269)]]</f>
        <v>0</v>
      </c>
      <c r="H154" s="43">
        <v>2365.08</v>
      </c>
      <c r="I154" s="43">
        <v>0</v>
      </c>
      <c r="J154" s="15">
        <f>FinalAllocation[[#This Row],[Required PSPS Carryover (266)]]+FinalAllocation[[#This Row],[Required PSPS Current FY (268)]]</f>
        <v>2365.08</v>
      </c>
      <c r="K154" s="43">
        <v>730315.31</v>
      </c>
      <c r="L154" s="43">
        <v>27563.84</v>
      </c>
      <c r="M154" s="44">
        <v>32767.439999999999</v>
      </c>
      <c r="N154" s="9">
        <v>11638.31</v>
      </c>
      <c r="O154" s="4" t="s">
        <v>406</v>
      </c>
      <c r="T154"/>
    </row>
    <row r="155" spans="1:20" ht="15.75" x14ac:dyDescent="0.25">
      <c r="A155" s="4" t="s">
        <v>407</v>
      </c>
      <c r="B155" s="48" t="s">
        <v>151</v>
      </c>
      <c r="C155" s="46">
        <v>789314.46</v>
      </c>
      <c r="D155" s="61">
        <v>0</v>
      </c>
      <c r="E155" s="15">
        <v>0</v>
      </c>
      <c r="F155" s="24" t="str">
        <f t="shared" si="3"/>
        <v>Not Required</v>
      </c>
      <c r="G155" s="10">
        <f>FinalAllocation[[#This Row],[Required CCEIS Carryover (267)]]+FinalAllocation[[#This Row],[Required CCEIS Current FY (269)]]</f>
        <v>0</v>
      </c>
      <c r="H155" s="43">
        <v>8622.35</v>
      </c>
      <c r="I155" s="43">
        <v>3551.25</v>
      </c>
      <c r="J155" s="15">
        <f>FinalAllocation[[#This Row],[Required PSPS Carryover (266)]]+FinalAllocation[[#This Row],[Required PSPS Current FY (268)]]</f>
        <v>12173.6</v>
      </c>
      <c r="K155" s="43">
        <v>398930.45999999996</v>
      </c>
      <c r="L155" s="43">
        <v>39718.949999999997</v>
      </c>
      <c r="M155" s="44">
        <v>34027.730000000003</v>
      </c>
      <c r="N155" s="9">
        <v>12085.94</v>
      </c>
      <c r="O155" s="4" t="s">
        <v>407</v>
      </c>
      <c r="T155"/>
    </row>
    <row r="156" spans="1:20" ht="15.75" x14ac:dyDescent="0.25">
      <c r="A156" s="4" t="s">
        <v>408</v>
      </c>
      <c r="B156" s="47" t="s">
        <v>152</v>
      </c>
      <c r="C156" s="46">
        <v>389934.46</v>
      </c>
      <c r="D156" s="61">
        <v>0</v>
      </c>
      <c r="E156" s="15">
        <v>0</v>
      </c>
      <c r="F156" s="24" t="str">
        <f t="shared" si="3"/>
        <v>Not Required</v>
      </c>
      <c r="G156" s="10">
        <f>FinalAllocation[[#This Row],[Required CCEIS Carryover (267)]]+FinalAllocation[[#This Row],[Required CCEIS Current FY (269)]]</f>
        <v>0</v>
      </c>
      <c r="H156" s="43">
        <v>57.94</v>
      </c>
      <c r="I156" s="43">
        <v>0</v>
      </c>
      <c r="J156" s="15">
        <f>FinalAllocation[[#This Row],[Required PSPS Carryover (266)]]+FinalAllocation[[#This Row],[Required PSPS Current FY (268)]]</f>
        <v>57.94</v>
      </c>
      <c r="K156" s="43">
        <v>286389.61</v>
      </c>
      <c r="L156" s="43">
        <v>23225.7</v>
      </c>
      <c r="M156" s="44">
        <v>27726.3</v>
      </c>
      <c r="N156" s="9">
        <v>9847.7999999999993</v>
      </c>
      <c r="O156" s="4" t="s">
        <v>408</v>
      </c>
      <c r="T156"/>
    </row>
    <row r="157" spans="1:20" ht="15.75" x14ac:dyDescent="0.25">
      <c r="A157" s="4" t="s">
        <v>409</v>
      </c>
      <c r="B157" s="48" t="s">
        <v>153</v>
      </c>
      <c r="C157" s="46">
        <v>791304.76</v>
      </c>
      <c r="D157" s="61">
        <v>0</v>
      </c>
      <c r="E157" s="15">
        <v>0</v>
      </c>
      <c r="F157" s="24" t="str">
        <f t="shared" si="3"/>
        <v>Not Required</v>
      </c>
      <c r="G157" s="10">
        <f>FinalAllocation[[#This Row],[Required CCEIS Carryover (267)]]+FinalAllocation[[#This Row],[Required CCEIS Current FY (269)]]</f>
        <v>0</v>
      </c>
      <c r="H157" s="43">
        <v>0</v>
      </c>
      <c r="I157" s="43">
        <v>15041.48</v>
      </c>
      <c r="J157" s="15">
        <f>FinalAllocation[[#This Row],[Required PSPS Carryover (266)]]+FinalAllocation[[#This Row],[Required PSPS Current FY (268)]]</f>
        <v>15041.48</v>
      </c>
      <c r="K157" s="43">
        <v>444253.25</v>
      </c>
      <c r="L157" s="43">
        <v>7050.27</v>
      </c>
      <c r="M157" s="44">
        <v>75617.179999999993</v>
      </c>
      <c r="N157" s="9">
        <v>26857.65</v>
      </c>
      <c r="O157" s="4" t="s">
        <v>409</v>
      </c>
      <c r="T157"/>
    </row>
    <row r="158" spans="1:20" ht="15.75" x14ac:dyDescent="0.25">
      <c r="A158" s="4" t="s">
        <v>410</v>
      </c>
      <c r="B158" s="48" t="s">
        <v>154</v>
      </c>
      <c r="C158" s="46">
        <v>279671.52</v>
      </c>
      <c r="D158" s="61">
        <v>0</v>
      </c>
      <c r="E158" s="15">
        <v>0</v>
      </c>
      <c r="F158" s="24" t="str">
        <f t="shared" si="3"/>
        <v>Not Required</v>
      </c>
      <c r="G158" s="10">
        <f>FinalAllocation[[#This Row],[Required CCEIS Carryover (267)]]+FinalAllocation[[#This Row],[Required CCEIS Current FY (269)]]</f>
        <v>0</v>
      </c>
      <c r="H158" s="43">
        <v>0</v>
      </c>
      <c r="I158" s="43">
        <v>0</v>
      </c>
      <c r="J158" s="15">
        <f>FinalAllocation[[#This Row],[Required PSPS Carryover (266)]]+FinalAllocation[[#This Row],[Required PSPS Current FY (268)]]</f>
        <v>0</v>
      </c>
      <c r="K158" s="43">
        <v>150837.28</v>
      </c>
      <c r="L158" s="43">
        <v>18923.62</v>
      </c>
      <c r="M158" s="44">
        <v>62133.710000000006</v>
      </c>
      <c r="N158" s="9">
        <v>15219.33</v>
      </c>
      <c r="O158" s="4" t="s">
        <v>410</v>
      </c>
      <c r="T158"/>
    </row>
    <row r="159" spans="1:20" ht="15.75" x14ac:dyDescent="0.25">
      <c r="A159" s="4" t="s">
        <v>411</v>
      </c>
      <c r="B159" s="50" t="s">
        <v>155</v>
      </c>
      <c r="C159" s="46">
        <v>505865.7</v>
      </c>
      <c r="D159" s="61">
        <v>0</v>
      </c>
      <c r="E159" s="15">
        <v>0</v>
      </c>
      <c r="F159" s="24" t="str">
        <f t="shared" si="3"/>
        <v>Not Required</v>
      </c>
      <c r="G159" s="10">
        <f>FinalAllocation[[#This Row],[Required CCEIS Carryover (267)]]+FinalAllocation[[#This Row],[Required CCEIS Current FY (269)]]</f>
        <v>0</v>
      </c>
      <c r="H159" s="43">
        <v>1636.59</v>
      </c>
      <c r="I159" s="43">
        <v>1640.7</v>
      </c>
      <c r="J159" s="15">
        <f>FinalAllocation[[#This Row],[Required PSPS Carryover (266)]]+FinalAllocation[[#This Row],[Required PSPS Current FY (268)]]</f>
        <v>3277.29</v>
      </c>
      <c r="K159" s="43">
        <v>161718.88</v>
      </c>
      <c r="L159" s="43">
        <v>11762.29</v>
      </c>
      <c r="M159" s="44">
        <v>39068.880000000005</v>
      </c>
      <c r="N159" s="9">
        <v>13876.45</v>
      </c>
      <c r="O159" s="4" t="s">
        <v>411</v>
      </c>
      <c r="T159"/>
    </row>
    <row r="160" spans="1:20" ht="15.75" x14ac:dyDescent="0.25">
      <c r="A160" s="4" t="s">
        <v>412</v>
      </c>
      <c r="B160" s="47" t="s">
        <v>156</v>
      </c>
      <c r="C160" s="46">
        <v>463621.41</v>
      </c>
      <c r="D160" s="61">
        <v>0</v>
      </c>
      <c r="E160" s="15">
        <v>0</v>
      </c>
      <c r="F160" s="24" t="str">
        <f t="shared" si="3"/>
        <v>Not Required</v>
      </c>
      <c r="G160" s="10">
        <f>FinalAllocation[[#This Row],[Required CCEIS Carryover (267)]]+FinalAllocation[[#This Row],[Required CCEIS Current FY (269)]]</f>
        <v>0</v>
      </c>
      <c r="H160" s="43">
        <v>0</v>
      </c>
      <c r="I160" s="43">
        <v>0</v>
      </c>
      <c r="J160" s="15">
        <f>FinalAllocation[[#This Row],[Required PSPS Carryover (266)]]+FinalAllocation[[#This Row],[Required PSPS Current FY (268)]]</f>
        <v>0</v>
      </c>
      <c r="K160" s="43">
        <v>169169.56000000003</v>
      </c>
      <c r="L160" s="43">
        <v>6018.97</v>
      </c>
      <c r="M160" s="44">
        <v>20164.580000000002</v>
      </c>
      <c r="N160" s="9">
        <v>7162.04</v>
      </c>
      <c r="O160" s="4" t="s">
        <v>412</v>
      </c>
      <c r="T160"/>
    </row>
    <row r="161" spans="1:20" ht="15.75" x14ac:dyDescent="0.25">
      <c r="A161" s="4" t="s">
        <v>413</v>
      </c>
      <c r="B161" s="47" t="s">
        <v>157</v>
      </c>
      <c r="C161" s="46">
        <v>363883.81</v>
      </c>
      <c r="D161" s="61">
        <v>0</v>
      </c>
      <c r="E161" s="15">
        <v>0</v>
      </c>
      <c r="F161" s="24" t="str">
        <f t="shared" si="3"/>
        <v>Not Required</v>
      </c>
      <c r="G161" s="10">
        <f>FinalAllocation[[#This Row],[Required CCEIS Carryover (267)]]+FinalAllocation[[#This Row],[Required CCEIS Current FY (269)]]</f>
        <v>0</v>
      </c>
      <c r="H161" s="43">
        <v>1257.19</v>
      </c>
      <c r="I161" s="43">
        <v>1410.04</v>
      </c>
      <c r="J161" s="15">
        <f>FinalAllocation[[#This Row],[Required PSPS Carryover (266)]]+FinalAllocation[[#This Row],[Required PSPS Current FY (268)]]</f>
        <v>2667.23</v>
      </c>
      <c r="K161" s="43">
        <v>113126.24</v>
      </c>
      <c r="L161" s="43">
        <v>9930.09</v>
      </c>
      <c r="M161" s="44">
        <v>21424.86</v>
      </c>
      <c r="N161" s="9">
        <v>7609.66</v>
      </c>
      <c r="O161" s="4" t="s">
        <v>413</v>
      </c>
      <c r="T161"/>
    </row>
    <row r="162" spans="1:20" ht="15.75" x14ac:dyDescent="0.25">
      <c r="A162" s="4" t="s">
        <v>414</v>
      </c>
      <c r="B162" s="48" t="s">
        <v>158</v>
      </c>
      <c r="C162" s="46">
        <v>460283.17</v>
      </c>
      <c r="D162" s="61">
        <v>0</v>
      </c>
      <c r="E162" s="15">
        <v>0</v>
      </c>
      <c r="F162" s="24" t="str">
        <f t="shared" si="3"/>
        <v>Not Required</v>
      </c>
      <c r="G162" s="10">
        <f>FinalAllocation[[#This Row],[Required CCEIS Carryover (267)]]+FinalAllocation[[#This Row],[Required CCEIS Current FY (269)]]</f>
        <v>0</v>
      </c>
      <c r="H162" s="43">
        <v>20934.349999999999</v>
      </c>
      <c r="I162" s="43">
        <v>22273.360000000001</v>
      </c>
      <c r="J162" s="15">
        <f>FinalAllocation[[#This Row],[Required PSPS Carryover (266)]]+FinalAllocation[[#This Row],[Required PSPS Current FY (268)]]</f>
        <v>43207.71</v>
      </c>
      <c r="K162" s="43">
        <v>324203.94999999995</v>
      </c>
      <c r="L162" s="43">
        <v>39776.97</v>
      </c>
      <c r="M162" s="44">
        <v>49151.16</v>
      </c>
      <c r="N162" s="9">
        <v>17457.47</v>
      </c>
      <c r="O162" s="4" t="s">
        <v>414</v>
      </c>
      <c r="T162"/>
    </row>
    <row r="163" spans="1:20" ht="15.75" x14ac:dyDescent="0.25">
      <c r="A163" s="4" t="s">
        <v>415</v>
      </c>
      <c r="B163" s="48" t="s">
        <v>159</v>
      </c>
      <c r="C163" s="46">
        <v>211216.77</v>
      </c>
      <c r="D163" s="61">
        <v>0</v>
      </c>
      <c r="E163" s="15">
        <v>0</v>
      </c>
      <c r="F163" s="24" t="str">
        <f t="shared" si="3"/>
        <v>Not Required</v>
      </c>
      <c r="G163" s="10">
        <f>FinalAllocation[[#This Row],[Required CCEIS Carryover (267)]]+FinalAllocation[[#This Row],[Required CCEIS Current FY (269)]]</f>
        <v>0</v>
      </c>
      <c r="H163" s="43">
        <v>0</v>
      </c>
      <c r="I163" s="43">
        <v>4217.87</v>
      </c>
      <c r="J163" s="15">
        <f>FinalAllocation[[#This Row],[Required PSPS Carryover (266)]]+FinalAllocation[[#This Row],[Required PSPS Current FY (268)]]</f>
        <v>4217.87</v>
      </c>
      <c r="K163" s="43">
        <v>169985.65999999997</v>
      </c>
      <c r="L163" s="43">
        <v>9209.49</v>
      </c>
      <c r="M163" s="44">
        <v>23945.439999999999</v>
      </c>
      <c r="N163" s="9">
        <v>19644.79</v>
      </c>
      <c r="O163" s="4" t="s">
        <v>415</v>
      </c>
      <c r="T163"/>
    </row>
    <row r="164" spans="1:20" ht="15.75" x14ac:dyDescent="0.25">
      <c r="A164" s="4" t="s">
        <v>416</v>
      </c>
      <c r="B164" s="47" t="s">
        <v>160</v>
      </c>
      <c r="C164" s="46">
        <v>757463.01</v>
      </c>
      <c r="D164" s="61">
        <v>0</v>
      </c>
      <c r="E164" s="15">
        <v>0</v>
      </c>
      <c r="F164" s="24" t="str">
        <f t="shared" si="3"/>
        <v>Not Required</v>
      </c>
      <c r="G164" s="10">
        <f>FinalAllocation[[#This Row],[Required CCEIS Carryover (267)]]+FinalAllocation[[#This Row],[Required CCEIS Current FY (269)]]</f>
        <v>0</v>
      </c>
      <c r="H164" s="43">
        <v>1868.34</v>
      </c>
      <c r="I164" s="43">
        <v>3524.55</v>
      </c>
      <c r="J164" s="15">
        <f>FinalAllocation[[#This Row],[Required PSPS Carryover (266)]]+FinalAllocation[[#This Row],[Required PSPS Current FY (268)]]</f>
        <v>5392.89</v>
      </c>
      <c r="K164" s="43">
        <v>421141.48</v>
      </c>
      <c r="L164" s="43">
        <v>14697.2</v>
      </c>
      <c r="M164" s="44">
        <v>18904.29</v>
      </c>
      <c r="N164" s="9">
        <v>6714.41</v>
      </c>
      <c r="O164" s="4" t="s">
        <v>416</v>
      </c>
      <c r="T164"/>
    </row>
    <row r="165" spans="1:20" ht="15.75" x14ac:dyDescent="0.25">
      <c r="A165" s="4" t="s">
        <v>417</v>
      </c>
      <c r="B165" s="48" t="s">
        <v>161</v>
      </c>
      <c r="C165" s="46">
        <v>135136.22</v>
      </c>
      <c r="D165" s="61">
        <v>0</v>
      </c>
      <c r="E165" s="15">
        <v>0</v>
      </c>
      <c r="F165" s="24" t="str">
        <f t="shared" si="3"/>
        <v>Not Required</v>
      </c>
      <c r="G165" s="10">
        <f>FinalAllocation[[#This Row],[Required CCEIS Carryover (267)]]+FinalAllocation[[#This Row],[Required CCEIS Current FY (269)]]</f>
        <v>0</v>
      </c>
      <c r="H165" s="43">
        <v>0</v>
      </c>
      <c r="I165" s="43">
        <v>0</v>
      </c>
      <c r="J165" s="15">
        <f>FinalAllocation[[#This Row],[Required PSPS Carryover (266)]]+FinalAllocation[[#This Row],[Required PSPS Current FY (268)]]</f>
        <v>0</v>
      </c>
      <c r="K165" s="43">
        <v>171072.11</v>
      </c>
      <c r="L165" s="43">
        <v>4987.3100000000004</v>
      </c>
      <c r="M165" s="44">
        <v>8822</v>
      </c>
      <c r="N165" s="9">
        <v>3944.07</v>
      </c>
      <c r="O165" s="4" t="s">
        <v>417</v>
      </c>
      <c r="T165"/>
    </row>
    <row r="166" spans="1:20" ht="15.75" x14ac:dyDescent="0.25">
      <c r="A166" s="4" t="s">
        <v>418</v>
      </c>
      <c r="B166" s="47" t="s">
        <v>162</v>
      </c>
      <c r="C166" s="46">
        <v>248060.69</v>
      </c>
      <c r="D166" s="61">
        <v>0</v>
      </c>
      <c r="E166" s="15">
        <v>0</v>
      </c>
      <c r="F166" s="24" t="str">
        <f t="shared" si="3"/>
        <v>Not Required</v>
      </c>
      <c r="G166" s="10">
        <f>FinalAllocation[[#This Row],[Required CCEIS Carryover (267)]]+FinalAllocation[[#This Row],[Required CCEIS Current FY (269)]]</f>
        <v>0</v>
      </c>
      <c r="H166" s="43">
        <v>3975.59</v>
      </c>
      <c r="I166" s="43">
        <v>6364.64</v>
      </c>
      <c r="J166" s="15">
        <f>FinalAllocation[[#This Row],[Required PSPS Carryover (266)]]+FinalAllocation[[#This Row],[Required PSPS Current FY (268)]]</f>
        <v>10340.23</v>
      </c>
      <c r="K166" s="43">
        <v>156166.11000000002</v>
      </c>
      <c r="L166" s="43">
        <v>7756.49</v>
      </c>
      <c r="M166" s="44">
        <v>55443.67</v>
      </c>
      <c r="N166" s="9">
        <v>12665.84</v>
      </c>
      <c r="O166" s="4" t="s">
        <v>418</v>
      </c>
      <c r="T166"/>
    </row>
    <row r="167" spans="1:20" ht="15.75" x14ac:dyDescent="0.25">
      <c r="A167" s="4" t="s">
        <v>419</v>
      </c>
      <c r="B167" s="47" t="s">
        <v>163</v>
      </c>
      <c r="C167" s="46">
        <v>1646437.73</v>
      </c>
      <c r="D167" s="61">
        <v>3409.22</v>
      </c>
      <c r="E167" s="15">
        <v>0</v>
      </c>
      <c r="F167" s="24" t="str">
        <f t="shared" si="3"/>
        <v>Required</v>
      </c>
      <c r="G167" s="10">
        <f>FinalAllocation[[#This Row],[Required CCEIS Carryover (267)]]+FinalAllocation[[#This Row],[Required CCEIS Current FY (269)]]</f>
        <v>3409.22</v>
      </c>
      <c r="H167" s="43">
        <v>7099.86</v>
      </c>
      <c r="I167" s="43">
        <v>12881.6</v>
      </c>
      <c r="J167" s="15">
        <f>FinalAllocation[[#This Row],[Required PSPS Carryover (266)]]+FinalAllocation[[#This Row],[Required PSPS Current FY (268)]]</f>
        <v>19981.46</v>
      </c>
      <c r="K167" s="43">
        <v>649737.25</v>
      </c>
      <c r="L167" s="43">
        <v>79290.149999999994</v>
      </c>
      <c r="M167" s="44">
        <v>97218.43</v>
      </c>
      <c r="N167" s="9">
        <v>60159.360000000001</v>
      </c>
      <c r="O167" s="4" t="s">
        <v>419</v>
      </c>
      <c r="T167"/>
    </row>
    <row r="168" spans="1:20" ht="15.75" x14ac:dyDescent="0.25">
      <c r="A168" s="4" t="s">
        <v>420</v>
      </c>
      <c r="B168" s="48" t="s">
        <v>164</v>
      </c>
      <c r="C168" s="46">
        <v>503652.24</v>
      </c>
      <c r="D168" s="61">
        <v>0</v>
      </c>
      <c r="E168" s="15">
        <v>0</v>
      </c>
      <c r="F168" s="24" t="str">
        <f t="shared" si="3"/>
        <v>Not Required</v>
      </c>
      <c r="G168" s="10">
        <f>FinalAllocation[[#This Row],[Required CCEIS Carryover (267)]]+FinalAllocation[[#This Row],[Required CCEIS Current FY (269)]]</f>
        <v>0</v>
      </c>
      <c r="H168" s="43">
        <v>0</v>
      </c>
      <c r="I168" s="43">
        <v>2066.02</v>
      </c>
      <c r="J168" s="15">
        <f>FinalAllocation[[#This Row],[Required PSPS Carryover (266)]]+FinalAllocation[[#This Row],[Required PSPS Current FY (268)]]</f>
        <v>2066.02</v>
      </c>
      <c r="K168" s="43">
        <v>239083.92</v>
      </c>
      <c r="L168" s="43">
        <v>14963.01</v>
      </c>
      <c r="M168" s="44">
        <v>33435.11</v>
      </c>
      <c r="N168" s="9">
        <v>23739.09</v>
      </c>
      <c r="O168" s="4" t="s">
        <v>420</v>
      </c>
      <c r="T168"/>
    </row>
    <row r="169" spans="1:20" ht="15.75" x14ac:dyDescent="0.25">
      <c r="A169" s="4" t="s">
        <v>421</v>
      </c>
      <c r="B169" s="47" t="s">
        <v>165</v>
      </c>
      <c r="C169" s="46">
        <v>621787.79</v>
      </c>
      <c r="D169" s="61">
        <v>0</v>
      </c>
      <c r="E169" s="15">
        <v>0</v>
      </c>
      <c r="F169" s="24" t="str">
        <f t="shared" si="3"/>
        <v>Not Required</v>
      </c>
      <c r="G169" s="10">
        <f>FinalAllocation[[#This Row],[Required CCEIS Carryover (267)]]+FinalAllocation[[#This Row],[Required CCEIS Current FY (269)]]</f>
        <v>0</v>
      </c>
      <c r="H169" s="43">
        <v>1256.46</v>
      </c>
      <c r="I169" s="43">
        <v>0</v>
      </c>
      <c r="J169" s="15">
        <f>FinalAllocation[[#This Row],[Required PSPS Carryover (266)]]+FinalAllocation[[#This Row],[Required PSPS Current FY (268)]]</f>
        <v>1256.46</v>
      </c>
      <c r="K169" s="43">
        <v>194873.28999999998</v>
      </c>
      <c r="L169" s="43">
        <v>10759.37</v>
      </c>
      <c r="M169" s="44">
        <v>26466.01</v>
      </c>
      <c r="N169" s="9">
        <v>9400.17</v>
      </c>
      <c r="O169" s="4" t="s">
        <v>421</v>
      </c>
      <c r="T169"/>
    </row>
    <row r="170" spans="1:20" ht="15.75" x14ac:dyDescent="0.25">
      <c r="A170" s="4" t="s">
        <v>422</v>
      </c>
      <c r="B170" s="48" t="s">
        <v>166</v>
      </c>
      <c r="C170" s="46">
        <v>747588.27</v>
      </c>
      <c r="D170" s="61">
        <v>0</v>
      </c>
      <c r="E170" s="15">
        <v>0</v>
      </c>
      <c r="F170" s="24" t="str">
        <f t="shared" si="3"/>
        <v>Not Required</v>
      </c>
      <c r="G170" s="10">
        <f>FinalAllocation[[#This Row],[Required CCEIS Carryover (267)]]+FinalAllocation[[#This Row],[Required CCEIS Current FY (269)]]</f>
        <v>0</v>
      </c>
      <c r="H170" s="43">
        <v>0</v>
      </c>
      <c r="I170" s="43">
        <v>0</v>
      </c>
      <c r="J170" s="15">
        <f>FinalAllocation[[#This Row],[Required PSPS Carryover (266)]]+FinalAllocation[[#This Row],[Required PSPS Current FY (268)]]</f>
        <v>0</v>
      </c>
      <c r="K170" s="43">
        <v>291203.89</v>
      </c>
      <c r="L170" s="43">
        <v>7468.45</v>
      </c>
      <c r="M170" s="44">
        <v>35288.01</v>
      </c>
      <c r="N170" s="9">
        <v>12533.57</v>
      </c>
      <c r="O170" s="4" t="s">
        <v>422</v>
      </c>
      <c r="T170"/>
    </row>
    <row r="171" spans="1:20" ht="15.75" x14ac:dyDescent="0.25">
      <c r="A171" s="4" t="s">
        <v>423</v>
      </c>
      <c r="B171" s="48" t="s">
        <v>167</v>
      </c>
      <c r="C171" s="46">
        <v>493922.47</v>
      </c>
      <c r="D171" s="61">
        <v>0</v>
      </c>
      <c r="E171" s="15">
        <v>0</v>
      </c>
      <c r="F171" s="24" t="str">
        <f t="shared" si="3"/>
        <v>Not Required</v>
      </c>
      <c r="G171" s="10">
        <f>FinalAllocation[[#This Row],[Required CCEIS Carryover (267)]]+FinalAllocation[[#This Row],[Required CCEIS Current FY (269)]]</f>
        <v>0</v>
      </c>
      <c r="H171" s="43">
        <v>0</v>
      </c>
      <c r="I171" s="43">
        <v>0</v>
      </c>
      <c r="J171" s="15">
        <f>FinalAllocation[[#This Row],[Required PSPS Carryover (266)]]+FinalAllocation[[#This Row],[Required PSPS Current FY (268)]]</f>
        <v>0</v>
      </c>
      <c r="K171" s="43">
        <v>193800.41</v>
      </c>
      <c r="L171" s="43">
        <v>9160.73</v>
      </c>
      <c r="M171" s="44">
        <v>13863.15</v>
      </c>
      <c r="N171" s="9">
        <v>4923.8999999999996</v>
      </c>
      <c r="O171" s="4" t="s">
        <v>423</v>
      </c>
      <c r="T171"/>
    </row>
    <row r="172" spans="1:20" ht="15.75" x14ac:dyDescent="0.25">
      <c r="A172" s="4" t="s">
        <v>424</v>
      </c>
      <c r="B172" s="48" t="s">
        <v>168</v>
      </c>
      <c r="C172" s="46">
        <v>1018322.79</v>
      </c>
      <c r="D172" s="61">
        <v>0</v>
      </c>
      <c r="E172" s="15">
        <v>0</v>
      </c>
      <c r="F172" s="24" t="str">
        <f t="shared" si="3"/>
        <v>Not Required</v>
      </c>
      <c r="G172" s="10">
        <f>FinalAllocation[[#This Row],[Required CCEIS Carryover (267)]]+FinalAllocation[[#This Row],[Required CCEIS Current FY (269)]]</f>
        <v>0</v>
      </c>
      <c r="H172" s="43">
        <v>6904.71</v>
      </c>
      <c r="I172" s="43">
        <v>0</v>
      </c>
      <c r="J172" s="15">
        <f>FinalAllocation[[#This Row],[Required PSPS Carryover (266)]]+FinalAllocation[[#This Row],[Required PSPS Current FY (268)]]</f>
        <v>6904.71</v>
      </c>
      <c r="K172" s="43">
        <v>628884.66</v>
      </c>
      <c r="L172" s="43">
        <v>46150.47</v>
      </c>
      <c r="M172" s="44">
        <v>234892.04</v>
      </c>
      <c r="N172" s="9">
        <v>63115.48</v>
      </c>
      <c r="O172" s="4" t="s">
        <v>424</v>
      </c>
      <c r="T172"/>
    </row>
    <row r="173" spans="1:20" ht="15.75" x14ac:dyDescent="0.25">
      <c r="A173" s="4" t="s">
        <v>425</v>
      </c>
      <c r="B173" s="48" t="s">
        <v>169</v>
      </c>
      <c r="C173" s="46">
        <v>93823.48</v>
      </c>
      <c r="D173" s="61">
        <v>0</v>
      </c>
      <c r="E173" s="15">
        <v>0</v>
      </c>
      <c r="F173" s="24" t="str">
        <f t="shared" si="3"/>
        <v>Not Required</v>
      </c>
      <c r="G173" s="10">
        <f>FinalAllocation[[#This Row],[Required CCEIS Carryover (267)]]+FinalAllocation[[#This Row],[Required CCEIS Current FY (269)]]</f>
        <v>0</v>
      </c>
      <c r="H173" s="43">
        <v>3880.44</v>
      </c>
      <c r="I173" s="43">
        <v>0</v>
      </c>
      <c r="J173" s="15">
        <f>FinalAllocation[[#This Row],[Required PSPS Carryover (266)]]+FinalAllocation[[#This Row],[Required PSPS Current FY (268)]]</f>
        <v>3880.44</v>
      </c>
      <c r="K173" s="43">
        <v>359931.61</v>
      </c>
      <c r="L173" s="43">
        <v>15113.5</v>
      </c>
      <c r="M173" s="44">
        <v>28986.58</v>
      </c>
      <c r="N173" s="9">
        <v>10295.43</v>
      </c>
      <c r="O173" s="4" t="s">
        <v>425</v>
      </c>
      <c r="T173"/>
    </row>
    <row r="174" spans="1:20" ht="15.75" x14ac:dyDescent="0.25">
      <c r="A174" s="4" t="s">
        <v>426</v>
      </c>
      <c r="B174" s="48" t="s">
        <v>170</v>
      </c>
      <c r="C174" s="46">
        <v>494348.99</v>
      </c>
      <c r="D174" s="61">
        <v>0</v>
      </c>
      <c r="E174" s="15">
        <v>0</v>
      </c>
      <c r="F174" s="24" t="str">
        <f t="shared" si="3"/>
        <v>Not Required</v>
      </c>
      <c r="G174" s="10">
        <f>FinalAllocation[[#This Row],[Required CCEIS Carryover (267)]]+FinalAllocation[[#This Row],[Required CCEIS Current FY (269)]]</f>
        <v>0</v>
      </c>
      <c r="H174" s="43">
        <v>0</v>
      </c>
      <c r="I174" s="43">
        <v>0</v>
      </c>
      <c r="J174" s="15">
        <f>FinalAllocation[[#This Row],[Required PSPS Carryover (266)]]+FinalAllocation[[#This Row],[Required PSPS Current FY (268)]]</f>
        <v>0</v>
      </c>
      <c r="K174" s="43">
        <v>694350.24</v>
      </c>
      <c r="L174" s="43">
        <v>12821.33</v>
      </c>
      <c r="M174" s="44">
        <v>5041.1400000000003</v>
      </c>
      <c r="N174" s="9">
        <v>943.99</v>
      </c>
      <c r="O174" s="4" t="s">
        <v>426</v>
      </c>
      <c r="T174"/>
    </row>
    <row r="175" spans="1:20" ht="15.75" x14ac:dyDescent="0.25">
      <c r="A175" s="4" t="s">
        <v>427</v>
      </c>
      <c r="B175" s="48" t="s">
        <v>171</v>
      </c>
      <c r="C175" s="46">
        <v>665951.26</v>
      </c>
      <c r="D175" s="61">
        <v>0</v>
      </c>
      <c r="E175" s="15">
        <v>0</v>
      </c>
      <c r="F175" s="24" t="str">
        <f t="shared" si="3"/>
        <v>Not Required</v>
      </c>
      <c r="G175" s="10">
        <f>FinalAllocation[[#This Row],[Required CCEIS Carryover (267)]]+FinalAllocation[[#This Row],[Required CCEIS Current FY (269)]]</f>
        <v>0</v>
      </c>
      <c r="H175" s="43">
        <v>4125.58</v>
      </c>
      <c r="I175" s="43">
        <v>1692.43</v>
      </c>
      <c r="J175" s="15">
        <f>FinalAllocation[[#This Row],[Required PSPS Carryover (266)]]+FinalAllocation[[#This Row],[Required PSPS Current FY (268)]]</f>
        <v>5818.01</v>
      </c>
      <c r="K175" s="43">
        <v>296805.05</v>
      </c>
      <c r="L175" s="43">
        <v>13619.36</v>
      </c>
      <c r="M175" s="44">
        <v>50549.46</v>
      </c>
      <c r="N175" s="9">
        <v>17009.849999999999</v>
      </c>
      <c r="O175" s="4" t="s">
        <v>427</v>
      </c>
      <c r="T175"/>
    </row>
    <row r="176" spans="1:20" ht="15.75" x14ac:dyDescent="0.25">
      <c r="A176" s="4" t="s">
        <v>428</v>
      </c>
      <c r="B176" s="48" t="s">
        <v>172</v>
      </c>
      <c r="C176" s="46">
        <v>315194.78000000003</v>
      </c>
      <c r="D176" s="61">
        <v>0</v>
      </c>
      <c r="E176" s="15">
        <v>0</v>
      </c>
      <c r="F176" s="24" t="str">
        <f t="shared" si="3"/>
        <v>Not Required</v>
      </c>
      <c r="G176" s="10">
        <f>FinalAllocation[[#This Row],[Required CCEIS Carryover (267)]]+FinalAllocation[[#This Row],[Required CCEIS Current FY (269)]]</f>
        <v>0</v>
      </c>
      <c r="H176" s="43">
        <v>0</v>
      </c>
      <c r="I176" s="43">
        <v>0</v>
      </c>
      <c r="J176" s="15">
        <f>FinalAllocation[[#This Row],[Required PSPS Carryover (266)]]+FinalAllocation[[#This Row],[Required PSPS Current FY (268)]]</f>
        <v>0</v>
      </c>
      <c r="K176" s="43">
        <v>121720</v>
      </c>
      <c r="L176" s="43">
        <v>12830.65</v>
      </c>
      <c r="M176" s="44">
        <v>22677.55</v>
      </c>
      <c r="N176" s="9">
        <v>9091.5400000000009</v>
      </c>
      <c r="O176" s="4" t="s">
        <v>428</v>
      </c>
      <c r="T176"/>
    </row>
    <row r="177" spans="1:20" ht="15.75" x14ac:dyDescent="0.25">
      <c r="A177" s="4" t="s">
        <v>429</v>
      </c>
      <c r="B177" s="48" t="s">
        <v>173</v>
      </c>
      <c r="C177" s="46">
        <v>635469.04</v>
      </c>
      <c r="D177" s="61">
        <v>0</v>
      </c>
      <c r="E177" s="15">
        <v>0</v>
      </c>
      <c r="F177" s="24" t="str">
        <f t="shared" si="3"/>
        <v>Not Required</v>
      </c>
      <c r="G177" s="10">
        <f>FinalAllocation[[#This Row],[Required CCEIS Carryover (267)]]+FinalAllocation[[#This Row],[Required CCEIS Current FY (269)]]</f>
        <v>0</v>
      </c>
      <c r="H177" s="43">
        <v>0</v>
      </c>
      <c r="I177" s="43">
        <v>0</v>
      </c>
      <c r="J177" s="15">
        <f>FinalAllocation[[#This Row],[Required PSPS Carryover (266)]]+FinalAllocation[[#This Row],[Required PSPS Current FY (268)]]</f>
        <v>0</v>
      </c>
      <c r="K177" s="43">
        <v>256481.09000000003</v>
      </c>
      <c r="L177" s="43">
        <v>11686</v>
      </c>
      <c r="M177" s="44">
        <v>44767.759999999995</v>
      </c>
      <c r="N177" s="9">
        <v>15898.78</v>
      </c>
      <c r="O177" s="4" t="s">
        <v>429</v>
      </c>
      <c r="T177"/>
    </row>
    <row r="178" spans="1:20" ht="15.75" x14ac:dyDescent="0.25">
      <c r="A178" s="4" t="s">
        <v>430</v>
      </c>
      <c r="B178" s="47" t="s">
        <v>174</v>
      </c>
      <c r="C178" s="46">
        <v>975980.5</v>
      </c>
      <c r="D178" s="61">
        <v>0</v>
      </c>
      <c r="E178" s="15">
        <v>0</v>
      </c>
      <c r="F178" s="24" t="str">
        <f t="shared" si="3"/>
        <v>Not Required</v>
      </c>
      <c r="G178" s="10">
        <f>FinalAllocation[[#This Row],[Required CCEIS Carryover (267)]]+FinalAllocation[[#This Row],[Required CCEIS Current FY (269)]]</f>
        <v>0</v>
      </c>
      <c r="H178" s="43">
        <v>0</v>
      </c>
      <c r="I178" s="43">
        <v>2447.16</v>
      </c>
      <c r="J178" s="15">
        <f>FinalAllocation[[#This Row],[Required PSPS Carryover (266)]]+FinalAllocation[[#This Row],[Required PSPS Current FY (268)]]</f>
        <v>2447.16</v>
      </c>
      <c r="K178" s="43">
        <v>331620.28999999998</v>
      </c>
      <c r="L178" s="43">
        <v>25513.07</v>
      </c>
      <c r="M178" s="44">
        <v>32767.439999999999</v>
      </c>
      <c r="N178" s="9">
        <v>11638.31</v>
      </c>
      <c r="O178" s="4" t="s">
        <v>430</v>
      </c>
      <c r="T178"/>
    </row>
    <row r="179" spans="1:20" ht="15.75" x14ac:dyDescent="0.25">
      <c r="A179" s="4" t="s">
        <v>431</v>
      </c>
      <c r="B179" s="48" t="s">
        <v>175</v>
      </c>
      <c r="C179" s="46">
        <v>301783.06</v>
      </c>
      <c r="D179" s="61">
        <v>0</v>
      </c>
      <c r="E179" s="15">
        <v>0</v>
      </c>
      <c r="F179" s="24" t="str">
        <f t="shared" si="3"/>
        <v>Not Required</v>
      </c>
      <c r="G179" s="10">
        <f>FinalAllocation[[#This Row],[Required CCEIS Carryover (267)]]+FinalAllocation[[#This Row],[Required CCEIS Current FY (269)]]</f>
        <v>0</v>
      </c>
      <c r="H179" s="43">
        <v>2144.29</v>
      </c>
      <c r="I179" s="43">
        <v>2682.26</v>
      </c>
      <c r="J179" s="15">
        <f>FinalAllocation[[#This Row],[Required PSPS Carryover (266)]]+FinalAllocation[[#This Row],[Required PSPS Current FY (268)]]</f>
        <v>4826.55</v>
      </c>
      <c r="K179" s="43">
        <v>180881.1</v>
      </c>
      <c r="L179" s="43">
        <v>11625.01</v>
      </c>
      <c r="M179" s="44">
        <v>15386.93</v>
      </c>
      <c r="N179" s="9">
        <v>5464.82</v>
      </c>
      <c r="O179" s="4" t="s">
        <v>431</v>
      </c>
      <c r="T179"/>
    </row>
    <row r="180" spans="1:20" ht="15.75" x14ac:dyDescent="0.25">
      <c r="A180" s="4" t="s">
        <v>432</v>
      </c>
      <c r="B180" s="47" t="s">
        <v>176</v>
      </c>
      <c r="C180" s="46">
        <v>938428.98</v>
      </c>
      <c r="D180" s="61">
        <v>0</v>
      </c>
      <c r="E180" s="15">
        <v>0</v>
      </c>
      <c r="F180" s="24" t="str">
        <f t="shared" si="3"/>
        <v>Not Required</v>
      </c>
      <c r="G180" s="10">
        <f>FinalAllocation[[#This Row],[Required CCEIS Carryover (267)]]+FinalAllocation[[#This Row],[Required CCEIS Current FY (269)]]</f>
        <v>0</v>
      </c>
      <c r="H180" s="43">
        <v>2885.28</v>
      </c>
      <c r="I180" s="43">
        <v>11858.44</v>
      </c>
      <c r="J180" s="15">
        <f>FinalAllocation[[#This Row],[Required PSPS Carryover (266)]]+FinalAllocation[[#This Row],[Required PSPS Current FY (268)]]</f>
        <v>14743.720000000001</v>
      </c>
      <c r="K180" s="43">
        <v>495108.16000000003</v>
      </c>
      <c r="L180" s="43">
        <v>19732.89</v>
      </c>
      <c r="M180" s="44">
        <v>32767.439999999999</v>
      </c>
      <c r="N180" s="9">
        <v>11638.31</v>
      </c>
      <c r="O180" s="4" t="s">
        <v>432</v>
      </c>
      <c r="T180"/>
    </row>
    <row r="181" spans="1:20" ht="15.75" x14ac:dyDescent="0.25">
      <c r="A181" s="4" t="s">
        <v>433</v>
      </c>
      <c r="B181" s="48" t="s">
        <v>177</v>
      </c>
      <c r="C181" s="46">
        <v>294026.11</v>
      </c>
      <c r="D181" s="61">
        <v>0</v>
      </c>
      <c r="E181" s="15">
        <v>0</v>
      </c>
      <c r="F181" s="24" t="str">
        <f t="shared" si="3"/>
        <v>Not Required</v>
      </c>
      <c r="G181" s="10">
        <f>FinalAllocation[[#This Row],[Required CCEIS Carryover (267)]]+FinalAllocation[[#This Row],[Required CCEIS Current FY (269)]]</f>
        <v>0</v>
      </c>
      <c r="H181" s="43">
        <v>0</v>
      </c>
      <c r="I181" s="43">
        <v>11964.33</v>
      </c>
      <c r="J181" s="15">
        <f>FinalAllocation[[#This Row],[Required PSPS Carryover (266)]]+FinalAllocation[[#This Row],[Required PSPS Current FY (268)]]</f>
        <v>11964.33</v>
      </c>
      <c r="K181" s="43">
        <v>192538.55000000002</v>
      </c>
      <c r="L181" s="43">
        <v>20536.23</v>
      </c>
      <c r="M181" s="44">
        <v>24437.57</v>
      </c>
      <c r="N181" s="9">
        <v>11063.38</v>
      </c>
      <c r="O181" s="4" t="s">
        <v>433</v>
      </c>
      <c r="T181"/>
    </row>
    <row r="182" spans="1:20" ht="15.75" x14ac:dyDescent="0.25">
      <c r="A182" s="4" t="s">
        <v>434</v>
      </c>
      <c r="B182" s="47" t="s">
        <v>178</v>
      </c>
      <c r="C182" s="46">
        <v>1472486.37</v>
      </c>
      <c r="D182" s="61">
        <v>0</v>
      </c>
      <c r="E182" s="15">
        <v>0</v>
      </c>
      <c r="F182" s="24" t="str">
        <f t="shared" si="3"/>
        <v>Not Required</v>
      </c>
      <c r="G182" s="10">
        <f>FinalAllocation[[#This Row],[Required CCEIS Carryover (267)]]+FinalAllocation[[#This Row],[Required CCEIS Current FY (269)]]</f>
        <v>0</v>
      </c>
      <c r="H182" s="43">
        <v>3752.11</v>
      </c>
      <c r="I182" s="43">
        <v>6755.61</v>
      </c>
      <c r="J182" s="15">
        <f>FinalAllocation[[#This Row],[Required PSPS Carryover (266)]]+FinalAllocation[[#This Row],[Required PSPS Current FY (268)]]</f>
        <v>10507.72</v>
      </c>
      <c r="K182" s="43">
        <v>453708.16000000003</v>
      </c>
      <c r="L182" s="43">
        <v>24154.86</v>
      </c>
      <c r="M182" s="44">
        <v>86959.76</v>
      </c>
      <c r="N182" s="9">
        <v>30886.3</v>
      </c>
      <c r="O182" s="4" t="s">
        <v>434</v>
      </c>
      <c r="T182"/>
    </row>
    <row r="183" spans="1:20" ht="15.75" x14ac:dyDescent="0.25">
      <c r="A183" s="4" t="s">
        <v>435</v>
      </c>
      <c r="B183" s="48" t="s">
        <v>179</v>
      </c>
      <c r="C183" s="46">
        <v>286523.21999999997</v>
      </c>
      <c r="D183" s="61">
        <v>0</v>
      </c>
      <c r="E183" s="15">
        <v>0</v>
      </c>
      <c r="F183" s="24" t="str">
        <f t="shared" si="3"/>
        <v>Not Required</v>
      </c>
      <c r="G183" s="10">
        <f>FinalAllocation[[#This Row],[Required CCEIS Carryover (267)]]+FinalAllocation[[#This Row],[Required CCEIS Current FY (269)]]</f>
        <v>0</v>
      </c>
      <c r="H183" s="43">
        <v>0</v>
      </c>
      <c r="I183" s="43">
        <v>0</v>
      </c>
      <c r="J183" s="15">
        <f>FinalAllocation[[#This Row],[Required PSPS Carryover (266)]]+FinalAllocation[[#This Row],[Required PSPS Current FY (268)]]</f>
        <v>0</v>
      </c>
      <c r="K183" s="43">
        <v>197786.65999999997</v>
      </c>
      <c r="L183" s="43">
        <v>7327.04</v>
      </c>
      <c r="M183" s="44">
        <v>41589.449999999997</v>
      </c>
      <c r="N183" s="9">
        <v>14771.7</v>
      </c>
      <c r="O183" s="4" t="s">
        <v>435</v>
      </c>
      <c r="T183"/>
    </row>
    <row r="184" spans="1:20" ht="15.75" x14ac:dyDescent="0.25">
      <c r="A184" s="4" t="s">
        <v>436</v>
      </c>
      <c r="B184" s="48" t="s">
        <v>180</v>
      </c>
      <c r="C184" s="46">
        <v>542728.84</v>
      </c>
      <c r="D184" s="61">
        <v>0</v>
      </c>
      <c r="E184" s="15">
        <v>0</v>
      </c>
      <c r="F184" s="24" t="str">
        <f t="shared" si="3"/>
        <v>Not Required</v>
      </c>
      <c r="G184" s="10">
        <f>FinalAllocation[[#This Row],[Required CCEIS Carryover (267)]]+FinalAllocation[[#This Row],[Required CCEIS Current FY (269)]]</f>
        <v>0</v>
      </c>
      <c r="H184" s="43">
        <v>1722.45</v>
      </c>
      <c r="I184" s="43">
        <v>1776.05</v>
      </c>
      <c r="J184" s="15">
        <f>FinalAllocation[[#This Row],[Required PSPS Carryover (266)]]+FinalAllocation[[#This Row],[Required PSPS Current FY (268)]]</f>
        <v>3498.5</v>
      </c>
      <c r="K184" s="43">
        <v>257884.00000000003</v>
      </c>
      <c r="L184" s="43">
        <v>6208.06</v>
      </c>
      <c r="M184" s="44">
        <v>27726.3</v>
      </c>
      <c r="N184" s="9">
        <v>9847.7999999999993</v>
      </c>
      <c r="O184" s="4" t="s">
        <v>436</v>
      </c>
      <c r="T184"/>
    </row>
    <row r="185" spans="1:20" ht="15.75" x14ac:dyDescent="0.25">
      <c r="A185" s="4" t="s">
        <v>437</v>
      </c>
      <c r="B185" s="48" t="s">
        <v>181</v>
      </c>
      <c r="C185" s="46">
        <v>1093413.18</v>
      </c>
      <c r="D185" s="61">
        <v>0</v>
      </c>
      <c r="E185" s="15">
        <v>0</v>
      </c>
      <c r="F185" s="24" t="str">
        <f t="shared" si="3"/>
        <v>Not Required</v>
      </c>
      <c r="G185" s="10">
        <f>FinalAllocation[[#This Row],[Required CCEIS Carryover (267)]]+FinalAllocation[[#This Row],[Required CCEIS Current FY (269)]]</f>
        <v>0</v>
      </c>
      <c r="H185" s="43">
        <v>0</v>
      </c>
      <c r="I185" s="43">
        <v>0</v>
      </c>
      <c r="J185" s="15">
        <f>FinalAllocation[[#This Row],[Required PSPS Carryover (266)]]+FinalAllocation[[#This Row],[Required PSPS Current FY (268)]]</f>
        <v>0</v>
      </c>
      <c r="K185" s="43">
        <v>255207.97</v>
      </c>
      <c r="L185" s="43">
        <v>10380.459999999999</v>
      </c>
      <c r="M185" s="44">
        <v>41589.449999999997</v>
      </c>
      <c r="N185" s="9">
        <v>14771.7</v>
      </c>
      <c r="O185" s="4" t="s">
        <v>437</v>
      </c>
      <c r="T185"/>
    </row>
    <row r="186" spans="1:20" ht="15.75" x14ac:dyDescent="0.25">
      <c r="A186" s="4" t="s">
        <v>438</v>
      </c>
      <c r="B186" s="47" t="s">
        <v>182</v>
      </c>
      <c r="C186" s="46">
        <v>1015072.62</v>
      </c>
      <c r="D186" s="61">
        <v>0</v>
      </c>
      <c r="E186" s="15">
        <v>0</v>
      </c>
      <c r="F186" s="24" t="str">
        <f t="shared" si="3"/>
        <v>Not Required</v>
      </c>
      <c r="G186" s="10">
        <f>FinalAllocation[[#This Row],[Required CCEIS Carryover (267)]]+FinalAllocation[[#This Row],[Required CCEIS Current FY (269)]]</f>
        <v>0</v>
      </c>
      <c r="H186" s="43">
        <v>1314.31</v>
      </c>
      <c r="I186" s="43">
        <v>0</v>
      </c>
      <c r="J186" s="15">
        <f>FinalAllocation[[#This Row],[Required PSPS Carryover (266)]]+FinalAllocation[[#This Row],[Required PSPS Current FY (268)]]</f>
        <v>1314.31</v>
      </c>
      <c r="K186" s="43">
        <v>328990.63999999996</v>
      </c>
      <c r="L186" s="43">
        <v>14892</v>
      </c>
      <c r="M186" s="44">
        <v>59233.46</v>
      </c>
      <c r="N186" s="9">
        <v>21038.49</v>
      </c>
      <c r="O186" s="4" t="s">
        <v>438</v>
      </c>
      <c r="T186"/>
    </row>
    <row r="187" spans="1:20" ht="15.75" x14ac:dyDescent="0.25">
      <c r="A187" s="4" t="s">
        <v>439</v>
      </c>
      <c r="B187" s="47" t="s">
        <v>183</v>
      </c>
      <c r="C187" s="46">
        <v>542639.98</v>
      </c>
      <c r="D187" s="61">
        <v>0</v>
      </c>
      <c r="E187" s="15">
        <v>0</v>
      </c>
      <c r="F187" s="24" t="str">
        <f t="shared" si="3"/>
        <v>Not Required</v>
      </c>
      <c r="G187" s="10">
        <f>FinalAllocation[[#This Row],[Required CCEIS Carryover (267)]]+FinalAllocation[[#This Row],[Required CCEIS Current FY (269)]]</f>
        <v>0</v>
      </c>
      <c r="H187" s="43">
        <v>0</v>
      </c>
      <c r="I187" s="43">
        <v>7970.45</v>
      </c>
      <c r="J187" s="15">
        <f>FinalAllocation[[#This Row],[Required PSPS Carryover (266)]]+FinalAllocation[[#This Row],[Required PSPS Current FY (268)]]</f>
        <v>7970.45</v>
      </c>
      <c r="K187" s="43">
        <v>199667.88</v>
      </c>
      <c r="L187" s="43">
        <v>10959.27</v>
      </c>
      <c r="M187" s="44">
        <v>18904.29</v>
      </c>
      <c r="N187" s="9">
        <v>6714.41</v>
      </c>
      <c r="O187" s="4" t="s">
        <v>439</v>
      </c>
      <c r="T187"/>
    </row>
    <row r="188" spans="1:20" ht="15.75" x14ac:dyDescent="0.25">
      <c r="A188" s="4" t="s">
        <v>440</v>
      </c>
      <c r="B188" s="48" t="s">
        <v>184</v>
      </c>
      <c r="C188" s="46">
        <v>1264347.3700000001</v>
      </c>
      <c r="D188" s="61">
        <v>0</v>
      </c>
      <c r="E188" s="15">
        <v>0</v>
      </c>
      <c r="F188" s="24" t="str">
        <f t="shared" si="3"/>
        <v>Not Required</v>
      </c>
      <c r="G188" s="10">
        <f>FinalAllocation[[#This Row],[Required CCEIS Carryover (267)]]+FinalAllocation[[#This Row],[Required CCEIS Current FY (269)]]</f>
        <v>0</v>
      </c>
      <c r="H188" s="43">
        <v>0</v>
      </c>
      <c r="I188" s="43">
        <v>0</v>
      </c>
      <c r="J188" s="15">
        <f>FinalAllocation[[#This Row],[Required PSPS Carryover (266)]]+FinalAllocation[[#This Row],[Required PSPS Current FY (268)]]</f>
        <v>0</v>
      </c>
      <c r="K188" s="43">
        <v>426952.59</v>
      </c>
      <c r="L188" s="43">
        <v>18494.900000000001</v>
      </c>
      <c r="M188" s="44">
        <v>57973.17</v>
      </c>
      <c r="N188" s="9">
        <v>20590.86</v>
      </c>
      <c r="O188" s="4" t="s">
        <v>440</v>
      </c>
      <c r="T188"/>
    </row>
    <row r="189" spans="1:20" ht="15.75" x14ac:dyDescent="0.25">
      <c r="A189" s="4" t="s">
        <v>441</v>
      </c>
      <c r="B189" s="47" t="s">
        <v>185</v>
      </c>
      <c r="C189" s="46">
        <v>5306397.7699999996</v>
      </c>
      <c r="D189" s="61">
        <v>0</v>
      </c>
      <c r="E189" s="15">
        <v>0</v>
      </c>
      <c r="F189" s="24" t="str">
        <f t="shared" si="3"/>
        <v>Not Required</v>
      </c>
      <c r="G189" s="10">
        <f>FinalAllocation[[#This Row],[Required CCEIS Carryover (267)]]+FinalAllocation[[#This Row],[Required CCEIS Current FY (269)]]</f>
        <v>0</v>
      </c>
      <c r="H189" s="43">
        <v>5128.25</v>
      </c>
      <c r="I189" s="43">
        <v>8002.77</v>
      </c>
      <c r="J189" s="15">
        <f>FinalAllocation[[#This Row],[Required PSPS Carryover (266)]]+FinalAllocation[[#This Row],[Required PSPS Current FY (268)]]</f>
        <v>13131.02</v>
      </c>
      <c r="K189" s="43">
        <v>1614086.1</v>
      </c>
      <c r="L189" s="43">
        <v>90911.39</v>
      </c>
      <c r="M189" s="44">
        <v>347588.29000000004</v>
      </c>
      <c r="N189" s="9">
        <v>100282.98</v>
      </c>
      <c r="O189" s="4" t="s">
        <v>441</v>
      </c>
      <c r="T189"/>
    </row>
    <row r="190" spans="1:20" ht="15.75" x14ac:dyDescent="0.25">
      <c r="A190" s="4" t="s">
        <v>442</v>
      </c>
      <c r="B190" s="48" t="s">
        <v>186</v>
      </c>
      <c r="C190" s="46">
        <v>538068.31000000006</v>
      </c>
      <c r="D190" s="61">
        <v>0</v>
      </c>
      <c r="E190" s="15">
        <v>0</v>
      </c>
      <c r="F190" s="24" t="str">
        <f t="shared" si="3"/>
        <v>Not Required</v>
      </c>
      <c r="G190" s="10">
        <f>FinalAllocation[[#This Row],[Required CCEIS Carryover (267)]]+FinalAllocation[[#This Row],[Required CCEIS Current FY (269)]]</f>
        <v>0</v>
      </c>
      <c r="H190" s="43">
        <v>0</v>
      </c>
      <c r="I190" s="43">
        <v>0</v>
      </c>
      <c r="J190" s="15">
        <f>FinalAllocation[[#This Row],[Required PSPS Carryover (266)]]+FinalAllocation[[#This Row],[Required PSPS Current FY (268)]]</f>
        <v>0</v>
      </c>
      <c r="K190" s="43">
        <v>175574.83000000002</v>
      </c>
      <c r="L190" s="43">
        <v>10057.51</v>
      </c>
      <c r="M190" s="44">
        <v>20164.580000000002</v>
      </c>
      <c r="N190" s="9">
        <v>7162.04</v>
      </c>
      <c r="O190" s="4" t="s">
        <v>442</v>
      </c>
      <c r="T190"/>
    </row>
    <row r="191" spans="1:20" ht="15.75" x14ac:dyDescent="0.25">
      <c r="A191" s="4" t="s">
        <v>443</v>
      </c>
      <c r="B191" s="48" t="s">
        <v>187</v>
      </c>
      <c r="C191" s="46">
        <v>489874.41</v>
      </c>
      <c r="D191" s="61">
        <v>23703.72</v>
      </c>
      <c r="E191" s="15">
        <v>0</v>
      </c>
      <c r="F191" s="24" t="str">
        <f t="shared" si="3"/>
        <v>Required</v>
      </c>
      <c r="G191" s="10">
        <f>FinalAllocation[[#This Row],[Required CCEIS Carryover (267)]]+FinalAllocation[[#This Row],[Required CCEIS Current FY (269)]]</f>
        <v>23703.72</v>
      </c>
      <c r="H191" s="43">
        <v>0</v>
      </c>
      <c r="I191" s="43">
        <v>0</v>
      </c>
      <c r="J191" s="15">
        <f>FinalAllocation[[#This Row],[Required PSPS Carryover (266)]]+FinalAllocation[[#This Row],[Required PSPS Current FY (268)]]</f>
        <v>0</v>
      </c>
      <c r="K191" s="43">
        <v>195571.43</v>
      </c>
      <c r="L191" s="43">
        <v>9260.7900000000009</v>
      </c>
      <c r="M191" s="44">
        <v>30246.87</v>
      </c>
      <c r="N191" s="9">
        <v>10743.06</v>
      </c>
      <c r="O191" s="4" t="s">
        <v>443</v>
      </c>
      <c r="T191"/>
    </row>
    <row r="192" spans="1:20" ht="15.75" x14ac:dyDescent="0.25">
      <c r="A192" s="4" t="s">
        <v>444</v>
      </c>
      <c r="B192" s="47" t="s">
        <v>188</v>
      </c>
      <c r="C192" s="46">
        <v>28165864.98</v>
      </c>
      <c r="D192" s="61">
        <v>0</v>
      </c>
      <c r="E192" s="15">
        <v>0</v>
      </c>
      <c r="F192" s="24" t="str">
        <f t="shared" si="3"/>
        <v>Not Required</v>
      </c>
      <c r="G192" s="10">
        <f>FinalAllocation[[#This Row],[Required CCEIS Carryover (267)]]+FinalAllocation[[#This Row],[Required CCEIS Current FY (269)]]</f>
        <v>0</v>
      </c>
      <c r="H192" s="43">
        <v>172668.66</v>
      </c>
      <c r="I192" s="43">
        <v>121522.89</v>
      </c>
      <c r="J192" s="15">
        <f>FinalAllocation[[#This Row],[Required PSPS Carryover (266)]]+FinalAllocation[[#This Row],[Required PSPS Current FY (268)]]</f>
        <v>294191.55</v>
      </c>
      <c r="K192" s="43">
        <v>5817146.7199999997</v>
      </c>
      <c r="L192" s="43">
        <v>243882.39</v>
      </c>
      <c r="M192" s="44">
        <v>1030914.27</v>
      </c>
      <c r="N192" s="9">
        <v>408359.66</v>
      </c>
      <c r="O192" s="4" t="s">
        <v>444</v>
      </c>
      <c r="T192"/>
    </row>
    <row r="193" spans="1:20" ht="15.75" x14ac:dyDescent="0.25">
      <c r="A193" s="4" t="s">
        <v>445</v>
      </c>
      <c r="B193" s="48" t="s">
        <v>189</v>
      </c>
      <c r="C193" s="46">
        <v>6882522.3499999996</v>
      </c>
      <c r="D193" s="61">
        <v>49628.41</v>
      </c>
      <c r="E193" s="15">
        <v>331132.28000000003</v>
      </c>
      <c r="F193" s="24" t="str">
        <f t="shared" si="3"/>
        <v>Required</v>
      </c>
      <c r="G193" s="10">
        <f>FinalAllocation[[#This Row],[Required CCEIS Carryover (267)]]+FinalAllocation[[#This Row],[Required CCEIS Current FY (269)]]</f>
        <v>380760.69000000006</v>
      </c>
      <c r="H193" s="43">
        <v>18567.38</v>
      </c>
      <c r="I193" s="43">
        <v>12572.25</v>
      </c>
      <c r="J193" s="15">
        <f>FinalAllocation[[#This Row],[Required PSPS Carryover (266)]]+FinalAllocation[[#This Row],[Required PSPS Current FY (268)]]</f>
        <v>31139.63</v>
      </c>
      <c r="K193" s="43">
        <v>2221840.75</v>
      </c>
      <c r="L193" s="43">
        <v>93517.82</v>
      </c>
      <c r="M193" s="44">
        <v>228699.42</v>
      </c>
      <c r="N193" s="9">
        <v>78547.350000000006</v>
      </c>
      <c r="O193" s="4" t="s">
        <v>445</v>
      </c>
      <c r="T193"/>
    </row>
    <row r="194" spans="1:20" ht="15.75" x14ac:dyDescent="0.25">
      <c r="A194" s="4" t="s">
        <v>446</v>
      </c>
      <c r="B194" s="47" t="s">
        <v>190</v>
      </c>
      <c r="C194" s="46">
        <v>14460157.34</v>
      </c>
      <c r="D194" s="61">
        <v>105611.78</v>
      </c>
      <c r="E194" s="15">
        <v>0</v>
      </c>
      <c r="F194" s="24" t="str">
        <f t="shared" ref="F194:F257" si="4">IF(G194=0,"Not Required","Required")</f>
        <v>Required</v>
      </c>
      <c r="G194" s="10">
        <f>FinalAllocation[[#This Row],[Required CCEIS Carryover (267)]]+FinalAllocation[[#This Row],[Required CCEIS Current FY (269)]]</f>
        <v>105611.78</v>
      </c>
      <c r="H194" s="43">
        <v>101151.02</v>
      </c>
      <c r="I194" s="43">
        <v>152052.24</v>
      </c>
      <c r="J194" s="15">
        <f>FinalAllocation[[#This Row],[Required PSPS Carryover (266)]]+FinalAllocation[[#This Row],[Required PSPS Current FY (268)]]</f>
        <v>253203.26</v>
      </c>
      <c r="K194" s="43">
        <v>3424673.18</v>
      </c>
      <c r="L194" s="43">
        <v>143269.10999999999</v>
      </c>
      <c r="M194" s="44">
        <v>742753.91</v>
      </c>
      <c r="N194" s="9">
        <v>201206.26</v>
      </c>
      <c r="O194" s="4" t="s">
        <v>446</v>
      </c>
      <c r="T194"/>
    </row>
    <row r="195" spans="1:20" ht="15.75" x14ac:dyDescent="0.25">
      <c r="A195" s="4" t="s">
        <v>447</v>
      </c>
      <c r="B195" s="47" t="s">
        <v>191</v>
      </c>
      <c r="C195" s="46">
        <v>4390933.6900000004</v>
      </c>
      <c r="D195" s="61">
        <v>0</v>
      </c>
      <c r="E195" s="15">
        <v>0</v>
      </c>
      <c r="F195" s="24" t="str">
        <f t="shared" si="4"/>
        <v>Not Required</v>
      </c>
      <c r="G195" s="10">
        <f>FinalAllocation[[#This Row],[Required CCEIS Carryover (267)]]+FinalAllocation[[#This Row],[Required CCEIS Current FY (269)]]</f>
        <v>0</v>
      </c>
      <c r="H195" s="43">
        <v>0</v>
      </c>
      <c r="I195" s="43">
        <v>3666.61</v>
      </c>
      <c r="J195" s="15">
        <f>FinalAllocation[[#This Row],[Required PSPS Carryover (266)]]+FinalAllocation[[#This Row],[Required PSPS Current FY (268)]]</f>
        <v>3666.61</v>
      </c>
      <c r="K195" s="43">
        <v>1352156.53</v>
      </c>
      <c r="L195" s="43">
        <v>59036.08</v>
      </c>
      <c r="M195" s="44">
        <v>244495.56</v>
      </c>
      <c r="N195" s="9">
        <v>86839.74</v>
      </c>
      <c r="O195" s="4" t="s">
        <v>447</v>
      </c>
      <c r="T195"/>
    </row>
    <row r="196" spans="1:20" ht="15.75" x14ac:dyDescent="0.25">
      <c r="A196" s="4" t="s">
        <v>448</v>
      </c>
      <c r="B196" s="47" t="s">
        <v>192</v>
      </c>
      <c r="C196" s="46">
        <v>293550.45</v>
      </c>
      <c r="D196" s="61">
        <v>2754.36</v>
      </c>
      <c r="E196" s="15">
        <v>0</v>
      </c>
      <c r="F196" s="24" t="str">
        <f t="shared" si="4"/>
        <v>Required</v>
      </c>
      <c r="G196" s="10">
        <f>FinalAllocation[[#This Row],[Required CCEIS Carryover (267)]]+FinalAllocation[[#This Row],[Required CCEIS Current FY (269)]]</f>
        <v>2754.36</v>
      </c>
      <c r="H196" s="43">
        <v>0</v>
      </c>
      <c r="I196" s="43">
        <v>0</v>
      </c>
      <c r="J196" s="15">
        <f>FinalAllocation[[#This Row],[Required PSPS Carryover (266)]]+FinalAllocation[[#This Row],[Required PSPS Current FY (268)]]</f>
        <v>0</v>
      </c>
      <c r="K196" s="43">
        <v>430809.9</v>
      </c>
      <c r="L196" s="43">
        <v>25395.97</v>
      </c>
      <c r="M196" s="44">
        <v>91754.39</v>
      </c>
      <c r="N196" s="9">
        <v>21355.83</v>
      </c>
      <c r="O196" s="4" t="s">
        <v>448</v>
      </c>
      <c r="T196"/>
    </row>
    <row r="197" spans="1:20" ht="15.75" x14ac:dyDescent="0.25">
      <c r="A197" s="4" t="s">
        <v>449</v>
      </c>
      <c r="B197" s="48" t="s">
        <v>193</v>
      </c>
      <c r="C197" s="46">
        <v>2319905.7799999998</v>
      </c>
      <c r="D197" s="61">
        <v>8050.97</v>
      </c>
      <c r="E197" s="15">
        <v>162741.25</v>
      </c>
      <c r="F197" s="24" t="str">
        <f t="shared" si="4"/>
        <v>Required</v>
      </c>
      <c r="G197" s="10">
        <f>FinalAllocation[[#This Row],[Required CCEIS Carryover (267)]]+FinalAllocation[[#This Row],[Required CCEIS Current FY (269)]]</f>
        <v>170792.22</v>
      </c>
      <c r="H197" s="43">
        <v>0</v>
      </c>
      <c r="I197" s="43">
        <v>0</v>
      </c>
      <c r="J197" s="15">
        <f>FinalAllocation[[#This Row],[Required PSPS Carryover (266)]]+FinalAllocation[[#This Row],[Required PSPS Current FY (268)]]</f>
        <v>0</v>
      </c>
      <c r="K197" s="43">
        <v>1080358.4099999999</v>
      </c>
      <c r="L197" s="43">
        <v>81622.179999999993</v>
      </c>
      <c r="M197" s="44">
        <v>128349.21</v>
      </c>
      <c r="N197" s="9">
        <v>39712.120000000003</v>
      </c>
      <c r="O197" s="4" t="s">
        <v>449</v>
      </c>
      <c r="T197"/>
    </row>
    <row r="198" spans="1:20" ht="15.75" x14ac:dyDescent="0.25">
      <c r="A198" s="4" t="s">
        <v>450</v>
      </c>
      <c r="B198" s="48" t="s">
        <v>194</v>
      </c>
      <c r="C198" s="46">
        <v>2372196.67</v>
      </c>
      <c r="D198" s="61">
        <v>0</v>
      </c>
      <c r="E198" s="15">
        <v>0</v>
      </c>
      <c r="F198" s="24" t="str">
        <f t="shared" si="4"/>
        <v>Not Required</v>
      </c>
      <c r="G198" s="10">
        <f>FinalAllocation[[#This Row],[Required CCEIS Carryover (267)]]+FinalAllocation[[#This Row],[Required CCEIS Current FY (269)]]</f>
        <v>0</v>
      </c>
      <c r="H198" s="43">
        <v>0</v>
      </c>
      <c r="I198" s="43">
        <v>0</v>
      </c>
      <c r="J198" s="15">
        <f>FinalAllocation[[#This Row],[Required PSPS Carryover (266)]]+FinalAllocation[[#This Row],[Required PSPS Current FY (268)]]</f>
        <v>0</v>
      </c>
      <c r="K198" s="43">
        <v>1009017.74</v>
      </c>
      <c r="L198" s="43">
        <v>0</v>
      </c>
      <c r="M198" s="44">
        <v>0</v>
      </c>
      <c r="N198" s="9">
        <v>0</v>
      </c>
      <c r="O198" s="4" t="s">
        <v>450</v>
      </c>
      <c r="T198"/>
    </row>
    <row r="199" spans="1:20" ht="15.75" x14ac:dyDescent="0.25">
      <c r="A199" s="4" t="s">
        <v>451</v>
      </c>
      <c r="B199" s="48" t="s">
        <v>195</v>
      </c>
      <c r="C199" s="46">
        <v>2186616.65</v>
      </c>
      <c r="D199" s="61">
        <v>0</v>
      </c>
      <c r="E199" s="15">
        <v>0</v>
      </c>
      <c r="F199" s="24" t="str">
        <f t="shared" si="4"/>
        <v>Not Required</v>
      </c>
      <c r="G199" s="10">
        <f>FinalAllocation[[#This Row],[Required CCEIS Carryover (267)]]+FinalAllocation[[#This Row],[Required CCEIS Current FY (269)]]</f>
        <v>0</v>
      </c>
      <c r="H199" s="43">
        <v>0</v>
      </c>
      <c r="I199" s="43">
        <v>0</v>
      </c>
      <c r="J199" s="15">
        <f>FinalAllocation[[#This Row],[Required PSPS Carryover (266)]]+FinalAllocation[[#This Row],[Required PSPS Current FY (268)]]</f>
        <v>0</v>
      </c>
      <c r="K199" s="43">
        <v>803600.57000000007</v>
      </c>
      <c r="L199" s="43">
        <v>21687.87</v>
      </c>
      <c r="M199" s="44">
        <v>23945.439999999999</v>
      </c>
      <c r="N199" s="9">
        <v>8504.92</v>
      </c>
      <c r="O199" s="4" t="s">
        <v>451</v>
      </c>
      <c r="T199"/>
    </row>
    <row r="200" spans="1:20" ht="15.75" x14ac:dyDescent="0.25">
      <c r="A200" s="4" t="s">
        <v>452</v>
      </c>
      <c r="B200" s="48" t="s">
        <v>196</v>
      </c>
      <c r="C200" s="46">
        <v>368170.01</v>
      </c>
      <c r="D200" s="61">
        <v>0</v>
      </c>
      <c r="E200" s="15">
        <v>0</v>
      </c>
      <c r="F200" s="24" t="str">
        <f t="shared" si="4"/>
        <v>Not Required</v>
      </c>
      <c r="G200" s="10">
        <f>FinalAllocation[[#This Row],[Required CCEIS Carryover (267)]]+FinalAllocation[[#This Row],[Required CCEIS Current FY (269)]]</f>
        <v>0</v>
      </c>
      <c r="H200" s="43">
        <v>0</v>
      </c>
      <c r="I200" s="43">
        <v>0</v>
      </c>
      <c r="J200" s="15">
        <f>FinalAllocation[[#This Row],[Required PSPS Carryover (266)]]+FinalAllocation[[#This Row],[Required PSPS Current FY (268)]]</f>
        <v>0</v>
      </c>
      <c r="K200" s="43">
        <v>393612.64999999997</v>
      </c>
      <c r="L200" s="43">
        <v>17103.009999999998</v>
      </c>
      <c r="M200" s="44">
        <v>10624.61</v>
      </c>
      <c r="N200" s="9">
        <v>447.62</v>
      </c>
      <c r="O200" s="4" t="s">
        <v>452</v>
      </c>
      <c r="T200"/>
    </row>
    <row r="201" spans="1:20" ht="15.75" x14ac:dyDescent="0.25">
      <c r="A201" s="4" t="s">
        <v>453</v>
      </c>
      <c r="B201" s="47" t="s">
        <v>197</v>
      </c>
      <c r="C201" s="46">
        <v>251094.96</v>
      </c>
      <c r="D201" s="61">
        <v>0</v>
      </c>
      <c r="E201" s="15">
        <v>0</v>
      </c>
      <c r="F201" s="24" t="str">
        <f t="shared" si="4"/>
        <v>Not Required</v>
      </c>
      <c r="G201" s="10">
        <f>FinalAllocation[[#This Row],[Required CCEIS Carryover (267)]]+FinalAllocation[[#This Row],[Required CCEIS Current FY (269)]]</f>
        <v>0</v>
      </c>
      <c r="H201" s="43">
        <v>0</v>
      </c>
      <c r="I201" s="43">
        <v>0</v>
      </c>
      <c r="J201" s="15">
        <f>FinalAllocation[[#This Row],[Required PSPS Carryover (266)]]+FinalAllocation[[#This Row],[Required PSPS Current FY (268)]]</f>
        <v>0</v>
      </c>
      <c r="K201" s="43">
        <v>108806.31999999999</v>
      </c>
      <c r="L201" s="43">
        <v>0</v>
      </c>
      <c r="M201" s="44">
        <v>0</v>
      </c>
      <c r="N201" s="9">
        <v>0</v>
      </c>
      <c r="O201" s="4" t="s">
        <v>453</v>
      </c>
      <c r="T201"/>
    </row>
    <row r="202" spans="1:20" ht="15.75" x14ac:dyDescent="0.25">
      <c r="A202" s="4" t="s">
        <v>454</v>
      </c>
      <c r="B202" s="47" t="s">
        <v>198</v>
      </c>
      <c r="C202" s="46">
        <v>72086.14</v>
      </c>
      <c r="D202" s="61">
        <v>0</v>
      </c>
      <c r="E202" s="15">
        <v>0</v>
      </c>
      <c r="F202" s="24" t="str">
        <f t="shared" si="4"/>
        <v>Not Required</v>
      </c>
      <c r="G202" s="10">
        <f>FinalAllocation[[#This Row],[Required CCEIS Carryover (267)]]+FinalAllocation[[#This Row],[Required CCEIS Current FY (269)]]</f>
        <v>0</v>
      </c>
      <c r="H202" s="43">
        <v>0</v>
      </c>
      <c r="I202" s="43">
        <v>0</v>
      </c>
      <c r="J202" s="15">
        <f>FinalAllocation[[#This Row],[Required PSPS Carryover (266)]]+FinalAllocation[[#This Row],[Required PSPS Current FY (268)]]</f>
        <v>0</v>
      </c>
      <c r="K202" s="43">
        <v>186289.12</v>
      </c>
      <c r="L202" s="43">
        <v>0</v>
      </c>
      <c r="M202" s="44">
        <v>0</v>
      </c>
      <c r="N202" s="9">
        <v>0</v>
      </c>
      <c r="O202" s="4" t="s">
        <v>454</v>
      </c>
      <c r="T202"/>
    </row>
    <row r="203" spans="1:20" ht="15.75" x14ac:dyDescent="0.25">
      <c r="A203" s="4" t="s">
        <v>455</v>
      </c>
      <c r="B203" s="47" t="s">
        <v>199</v>
      </c>
      <c r="C203" s="46">
        <v>283682.09999999998</v>
      </c>
      <c r="D203" s="61">
        <v>0</v>
      </c>
      <c r="E203" s="15">
        <v>0</v>
      </c>
      <c r="F203" s="24" t="str">
        <f t="shared" si="4"/>
        <v>Not Required</v>
      </c>
      <c r="G203" s="10">
        <f>FinalAllocation[[#This Row],[Required CCEIS Carryover (267)]]+FinalAllocation[[#This Row],[Required CCEIS Current FY (269)]]</f>
        <v>0</v>
      </c>
      <c r="H203" s="43">
        <v>0</v>
      </c>
      <c r="I203" s="43">
        <v>0</v>
      </c>
      <c r="J203" s="15">
        <f>FinalAllocation[[#This Row],[Required PSPS Carryover (266)]]+FinalAllocation[[#This Row],[Required PSPS Current FY (268)]]</f>
        <v>0</v>
      </c>
      <c r="K203" s="43">
        <v>163183.91</v>
      </c>
      <c r="L203" s="43">
        <v>7545.29</v>
      </c>
      <c r="M203" s="44">
        <v>6301.43</v>
      </c>
      <c r="N203" s="9">
        <v>2238.13</v>
      </c>
      <c r="O203" s="4" t="s">
        <v>455</v>
      </c>
      <c r="T203"/>
    </row>
    <row r="204" spans="1:20" ht="15.75" hidden="1" x14ac:dyDescent="0.25">
      <c r="A204" s="4" t="s">
        <v>456</v>
      </c>
      <c r="B204" s="47" t="s">
        <v>200</v>
      </c>
      <c r="C204" s="46">
        <v>61539.68</v>
      </c>
      <c r="D204" s="61">
        <v>0</v>
      </c>
      <c r="E204" s="15">
        <v>0</v>
      </c>
      <c r="F204" s="24" t="str">
        <f t="shared" si="4"/>
        <v>Not Required</v>
      </c>
      <c r="G204" s="10">
        <f>FinalAllocation[[#This Row],[Required CCEIS Carryover (267)]]+FinalAllocation[[#This Row],[Required CCEIS Current FY (269)]]</f>
        <v>0</v>
      </c>
      <c r="H204" s="43">
        <v>0</v>
      </c>
      <c r="I204" s="43">
        <v>0</v>
      </c>
      <c r="J204" s="15">
        <f>FinalAllocation[[#This Row],[Required PSPS Carryover (266)]]+FinalAllocation[[#This Row],[Required PSPS Current FY (268)]]</f>
        <v>0</v>
      </c>
      <c r="K204" s="43">
        <v>109959.37</v>
      </c>
      <c r="L204" s="43">
        <v>9013.0400000000009</v>
      </c>
      <c r="M204" s="44">
        <v>13478.060000000001</v>
      </c>
      <c r="N204" s="9">
        <v>4786.2299999999996</v>
      </c>
      <c r="O204" s="4" t="s">
        <v>456</v>
      </c>
      <c r="T204"/>
    </row>
    <row r="205" spans="1:20" ht="15.75" x14ac:dyDescent="0.25">
      <c r="A205" s="3" t="s">
        <v>457</v>
      </c>
      <c r="B205" s="48" t="s">
        <v>201</v>
      </c>
      <c r="C205" s="46">
        <v>34485</v>
      </c>
      <c r="D205" s="61">
        <v>0</v>
      </c>
      <c r="E205" s="15">
        <v>0</v>
      </c>
      <c r="F205" s="24" t="str">
        <f t="shared" si="4"/>
        <v>Not Required</v>
      </c>
      <c r="G205" s="10">
        <f>FinalAllocation[[#This Row],[Required CCEIS Carryover (267)]]+FinalAllocation[[#This Row],[Required CCEIS Current FY (269)]]</f>
        <v>0</v>
      </c>
      <c r="H205" s="43">
        <v>0</v>
      </c>
      <c r="I205" s="43">
        <v>0</v>
      </c>
      <c r="J205" s="15">
        <f>FinalAllocation[[#This Row],[Required PSPS Carryover (266)]]+FinalAllocation[[#This Row],[Required PSPS Current FY (268)]]</f>
        <v>0</v>
      </c>
      <c r="K205" s="43">
        <v>23755.33</v>
      </c>
      <c r="L205" s="43">
        <v>0</v>
      </c>
      <c r="M205" s="44">
        <v>0</v>
      </c>
      <c r="N205" s="9">
        <v>0</v>
      </c>
      <c r="O205" s="3" t="s">
        <v>457</v>
      </c>
      <c r="T205"/>
    </row>
    <row r="206" spans="1:20" ht="15.75" x14ac:dyDescent="0.25">
      <c r="A206" s="4" t="s">
        <v>549</v>
      </c>
      <c r="B206" s="51" t="s">
        <v>550</v>
      </c>
      <c r="C206" s="46">
        <v>42119</v>
      </c>
      <c r="D206" s="61">
        <v>0</v>
      </c>
      <c r="E206" s="15">
        <v>0</v>
      </c>
      <c r="F206" s="24" t="str">
        <f t="shared" si="4"/>
        <v>Not Required</v>
      </c>
      <c r="G206" s="10">
        <f>FinalAllocation[[#This Row],[Required CCEIS Carryover (267)]]+FinalAllocation[[#This Row],[Required CCEIS Current FY (269)]]</f>
        <v>0</v>
      </c>
      <c r="H206" s="43">
        <v>0</v>
      </c>
      <c r="I206" s="43">
        <v>0</v>
      </c>
      <c r="J206" s="15">
        <f>FinalAllocation[[#This Row],[Required PSPS Carryover (266)]]+FinalAllocation[[#This Row],[Required PSPS Current FY (268)]]</f>
        <v>0</v>
      </c>
      <c r="K206" s="43">
        <v>41932.399999999994</v>
      </c>
      <c r="L206" s="43">
        <v>0</v>
      </c>
      <c r="M206" s="44">
        <v>0</v>
      </c>
      <c r="N206" s="9">
        <v>0</v>
      </c>
      <c r="O206" s="4" t="s">
        <v>549</v>
      </c>
      <c r="T206"/>
    </row>
    <row r="207" spans="1:20" ht="15.75" x14ac:dyDescent="0.25">
      <c r="A207" s="4" t="s">
        <v>551</v>
      </c>
      <c r="B207" s="51" t="s">
        <v>552</v>
      </c>
      <c r="C207" s="46">
        <v>0</v>
      </c>
      <c r="D207" s="61"/>
      <c r="E207" s="15"/>
      <c r="F207" s="24" t="str">
        <f t="shared" si="4"/>
        <v>Not Required</v>
      </c>
      <c r="G207" s="10">
        <f>FinalAllocation[[#This Row],[Required CCEIS Carryover (267)]]+FinalAllocation[[#This Row],[Required CCEIS Current FY (269)]]</f>
        <v>0</v>
      </c>
      <c r="H207" s="43">
        <v>0</v>
      </c>
      <c r="I207" s="43"/>
      <c r="J207" s="15">
        <f>FinalAllocation[[#This Row],[Required PSPS Carryover (266)]]+FinalAllocation[[#This Row],[Required PSPS Current FY (268)]]</f>
        <v>0</v>
      </c>
      <c r="K207" s="43">
        <v>109689.13</v>
      </c>
      <c r="L207" s="43">
        <v>2987.52</v>
      </c>
      <c r="M207" s="44">
        <v>3780.85</v>
      </c>
      <c r="N207" s="9">
        <v>1342.88</v>
      </c>
      <c r="O207" s="4" t="s">
        <v>551</v>
      </c>
      <c r="T207"/>
    </row>
    <row r="208" spans="1:20" ht="15.75" x14ac:dyDescent="0.25">
      <c r="A208" s="4" t="s">
        <v>458</v>
      </c>
      <c r="B208" s="47" t="s">
        <v>202</v>
      </c>
      <c r="C208" s="46">
        <v>0</v>
      </c>
      <c r="D208" s="61">
        <v>0</v>
      </c>
      <c r="E208" s="15">
        <v>0</v>
      </c>
      <c r="F208" s="24" t="str">
        <f t="shared" si="4"/>
        <v>Not Required</v>
      </c>
      <c r="G208" s="10">
        <f>FinalAllocation[[#This Row],[Required CCEIS Carryover (267)]]+FinalAllocation[[#This Row],[Required CCEIS Current FY (269)]]</f>
        <v>0</v>
      </c>
      <c r="H208" s="43">
        <v>0</v>
      </c>
      <c r="I208" s="43">
        <v>0</v>
      </c>
      <c r="J208" s="15">
        <f>FinalAllocation[[#This Row],[Required PSPS Carryover (266)]]+FinalAllocation[[#This Row],[Required PSPS Current FY (268)]]</f>
        <v>0</v>
      </c>
      <c r="K208" s="43">
        <v>68520.790000000008</v>
      </c>
      <c r="L208" s="43">
        <v>7517.38</v>
      </c>
      <c r="M208" s="44">
        <v>5041.1400000000003</v>
      </c>
      <c r="N208" s="9">
        <v>1790.51</v>
      </c>
      <c r="O208" s="4" t="s">
        <v>458</v>
      </c>
      <c r="T208"/>
    </row>
    <row r="209" spans="1:20" ht="15.75" x14ac:dyDescent="0.25">
      <c r="A209" s="4" t="s">
        <v>459</v>
      </c>
      <c r="B209" s="47" t="s">
        <v>203</v>
      </c>
      <c r="C209" s="46">
        <v>0</v>
      </c>
      <c r="D209" s="61">
        <v>0</v>
      </c>
      <c r="E209" s="15">
        <v>0</v>
      </c>
      <c r="F209" s="24" t="str">
        <f t="shared" si="4"/>
        <v>Not Required</v>
      </c>
      <c r="G209" s="10">
        <f>FinalAllocation[[#This Row],[Required CCEIS Carryover (267)]]+FinalAllocation[[#This Row],[Required CCEIS Current FY (269)]]</f>
        <v>0</v>
      </c>
      <c r="H209" s="43">
        <v>0</v>
      </c>
      <c r="I209" s="43">
        <v>0</v>
      </c>
      <c r="J209" s="15">
        <f>FinalAllocation[[#This Row],[Required PSPS Carryover (266)]]+FinalAllocation[[#This Row],[Required PSPS Current FY (268)]]</f>
        <v>0</v>
      </c>
      <c r="K209" s="43">
        <v>124318.49</v>
      </c>
      <c r="L209" s="43">
        <v>3036.44</v>
      </c>
      <c r="M209" s="44">
        <v>2520.5700000000002</v>
      </c>
      <c r="N209" s="9">
        <v>895.25</v>
      </c>
      <c r="O209" s="4" t="s">
        <v>459</v>
      </c>
      <c r="T209"/>
    </row>
    <row r="210" spans="1:20" ht="15.75" x14ac:dyDescent="0.25">
      <c r="A210" s="4" t="s">
        <v>460</v>
      </c>
      <c r="B210" s="48" t="s">
        <v>204</v>
      </c>
      <c r="C210" s="46">
        <v>0</v>
      </c>
      <c r="D210" s="61">
        <v>0</v>
      </c>
      <c r="E210" s="15">
        <v>0</v>
      </c>
      <c r="F210" s="24" t="str">
        <f t="shared" si="4"/>
        <v>Not Required</v>
      </c>
      <c r="G210" s="10">
        <f>FinalAllocation[[#This Row],[Required CCEIS Carryover (267)]]+FinalAllocation[[#This Row],[Required CCEIS Current FY (269)]]</f>
        <v>0</v>
      </c>
      <c r="H210" s="43">
        <v>0</v>
      </c>
      <c r="I210" s="43">
        <v>0</v>
      </c>
      <c r="J210" s="15">
        <f>FinalAllocation[[#This Row],[Required PSPS Carryover (266)]]+FinalAllocation[[#This Row],[Required PSPS Current FY (268)]]</f>
        <v>0</v>
      </c>
      <c r="K210" s="43">
        <v>131346.04999999999</v>
      </c>
      <c r="L210" s="43">
        <v>0</v>
      </c>
      <c r="M210" s="44">
        <v>0</v>
      </c>
      <c r="N210" s="9">
        <v>0</v>
      </c>
      <c r="O210" s="4" t="s">
        <v>460</v>
      </c>
      <c r="T210"/>
    </row>
    <row r="211" spans="1:20" ht="15.75" x14ac:dyDescent="0.25">
      <c r="A211" s="4" t="s">
        <v>461</v>
      </c>
      <c r="B211" s="47" t="s">
        <v>205</v>
      </c>
      <c r="C211" s="46">
        <v>366896.84</v>
      </c>
      <c r="D211" s="61">
        <v>0</v>
      </c>
      <c r="E211" s="15">
        <v>0</v>
      </c>
      <c r="F211" s="24" t="str">
        <f t="shared" si="4"/>
        <v>Not Required</v>
      </c>
      <c r="G211" s="10">
        <f>FinalAllocation[[#This Row],[Required CCEIS Carryover (267)]]+FinalAllocation[[#This Row],[Required CCEIS Current FY (269)]]</f>
        <v>0</v>
      </c>
      <c r="H211" s="43">
        <v>3245.88</v>
      </c>
      <c r="I211" s="43">
        <v>1762.1</v>
      </c>
      <c r="J211" s="15">
        <f>FinalAllocation[[#This Row],[Required PSPS Carryover (266)]]+FinalAllocation[[#This Row],[Required PSPS Current FY (268)]]</f>
        <v>5007.9799999999996</v>
      </c>
      <c r="K211" s="43">
        <v>199769.05000000002</v>
      </c>
      <c r="L211" s="43">
        <v>15803.37</v>
      </c>
      <c r="M211" s="44">
        <v>22685.15</v>
      </c>
      <c r="N211" s="9">
        <v>8057.29</v>
      </c>
      <c r="O211" s="4" t="s">
        <v>461</v>
      </c>
      <c r="T211"/>
    </row>
    <row r="212" spans="1:20" ht="15.75" x14ac:dyDescent="0.25">
      <c r="A212" s="4" t="s">
        <v>462</v>
      </c>
      <c r="B212" s="47" t="s">
        <v>206</v>
      </c>
      <c r="C212" s="46">
        <v>2010447.95</v>
      </c>
      <c r="D212" s="61">
        <v>0</v>
      </c>
      <c r="E212" s="15">
        <v>86632.69</v>
      </c>
      <c r="F212" s="24" t="str">
        <f t="shared" si="4"/>
        <v>Required</v>
      </c>
      <c r="G212" s="10">
        <f>FinalAllocation[[#This Row],[Required CCEIS Carryover (267)]]+FinalAllocation[[#This Row],[Required CCEIS Current FY (269)]]</f>
        <v>86632.69</v>
      </c>
      <c r="H212" s="43">
        <v>830.14</v>
      </c>
      <c r="I212" s="43">
        <v>31100.52</v>
      </c>
      <c r="J212" s="15">
        <f>FinalAllocation[[#This Row],[Required PSPS Carryover (266)]]+FinalAllocation[[#This Row],[Required PSPS Current FY (268)]]</f>
        <v>31930.66</v>
      </c>
      <c r="K212" s="43">
        <v>572537.87</v>
      </c>
      <c r="L212" s="43">
        <v>55390.85</v>
      </c>
      <c r="M212" s="44">
        <v>200168.81000000003</v>
      </c>
      <c r="N212" s="9">
        <v>79654.81</v>
      </c>
      <c r="O212" s="4" t="s">
        <v>462</v>
      </c>
      <c r="T212"/>
    </row>
    <row r="213" spans="1:20" ht="15.75" x14ac:dyDescent="0.25">
      <c r="A213" s="4" t="s">
        <v>463</v>
      </c>
      <c r="B213" s="47" t="s">
        <v>207</v>
      </c>
      <c r="C213" s="46">
        <v>2079909.27</v>
      </c>
      <c r="D213" s="61">
        <v>121121.71</v>
      </c>
      <c r="E213" s="15">
        <v>0</v>
      </c>
      <c r="F213" s="24" t="str">
        <f t="shared" si="4"/>
        <v>Required</v>
      </c>
      <c r="G213" s="10">
        <f>FinalAllocation[[#This Row],[Required CCEIS Carryover (267)]]+FinalAllocation[[#This Row],[Required CCEIS Current FY (269)]]</f>
        <v>121121.71</v>
      </c>
      <c r="H213" s="43">
        <v>1950.53</v>
      </c>
      <c r="I213" s="43">
        <v>10014.84</v>
      </c>
      <c r="J213" s="15">
        <f>FinalAllocation[[#This Row],[Required PSPS Carryover (266)]]+FinalAllocation[[#This Row],[Required PSPS Current FY (268)]]</f>
        <v>11965.37</v>
      </c>
      <c r="K213" s="43">
        <v>856782.5199999999</v>
      </c>
      <c r="L213" s="43">
        <v>44184.44</v>
      </c>
      <c r="M213" s="44">
        <v>157535.79</v>
      </c>
      <c r="N213" s="9">
        <v>55953.440000000002</v>
      </c>
      <c r="O213" s="4" t="s">
        <v>463</v>
      </c>
      <c r="T213"/>
    </row>
    <row r="214" spans="1:20" ht="15.75" x14ac:dyDescent="0.25">
      <c r="A214" s="4" t="s">
        <v>464</v>
      </c>
      <c r="B214" s="48" t="s">
        <v>208</v>
      </c>
      <c r="C214" s="46">
        <v>872427.46</v>
      </c>
      <c r="D214" s="61">
        <v>20906.330000000002</v>
      </c>
      <c r="E214" s="15">
        <v>0</v>
      </c>
      <c r="F214" s="24" t="str">
        <f t="shared" si="4"/>
        <v>Required</v>
      </c>
      <c r="G214" s="10">
        <f>FinalAllocation[[#This Row],[Required CCEIS Carryover (267)]]+FinalAllocation[[#This Row],[Required CCEIS Current FY (269)]]</f>
        <v>20906.330000000002</v>
      </c>
      <c r="H214" s="43">
        <v>0</v>
      </c>
      <c r="I214" s="43">
        <v>0</v>
      </c>
      <c r="J214" s="15">
        <f>FinalAllocation[[#This Row],[Required PSPS Carryover (266)]]+FinalAllocation[[#This Row],[Required PSPS Current FY (268)]]</f>
        <v>0</v>
      </c>
      <c r="K214" s="43">
        <v>211237.96</v>
      </c>
      <c r="L214" s="43">
        <v>6201.07</v>
      </c>
      <c r="M214" s="44">
        <v>11342.57</v>
      </c>
      <c r="N214" s="9">
        <v>4028.64</v>
      </c>
      <c r="O214" s="4" t="s">
        <v>464</v>
      </c>
      <c r="T214"/>
    </row>
    <row r="215" spans="1:20" ht="15.75" x14ac:dyDescent="0.25">
      <c r="A215" s="4" t="s">
        <v>465</v>
      </c>
      <c r="B215" s="48" t="s">
        <v>209</v>
      </c>
      <c r="C215" s="46">
        <v>1209682.01</v>
      </c>
      <c r="D215" s="61">
        <v>0</v>
      </c>
      <c r="E215" s="15">
        <v>0</v>
      </c>
      <c r="F215" s="24" t="str">
        <f t="shared" si="4"/>
        <v>Not Required</v>
      </c>
      <c r="G215" s="10">
        <f>FinalAllocation[[#This Row],[Required CCEIS Carryover (267)]]+FinalAllocation[[#This Row],[Required CCEIS Current FY (269)]]</f>
        <v>0</v>
      </c>
      <c r="H215" s="43">
        <v>0</v>
      </c>
      <c r="I215" s="43">
        <v>0</v>
      </c>
      <c r="J215" s="15">
        <f>FinalAllocation[[#This Row],[Required PSPS Carryover (266)]]+FinalAllocation[[#This Row],[Required PSPS Current FY (268)]]</f>
        <v>0</v>
      </c>
      <c r="K215" s="43">
        <v>446686.98</v>
      </c>
      <c r="L215" s="43">
        <v>10274.299999999999</v>
      </c>
      <c r="M215" s="44">
        <v>30246.87</v>
      </c>
      <c r="N215" s="9">
        <v>10743.06</v>
      </c>
      <c r="O215" s="4" t="s">
        <v>465</v>
      </c>
      <c r="T215"/>
    </row>
    <row r="216" spans="1:20" ht="15.75" x14ac:dyDescent="0.25">
      <c r="A216" s="4" t="s">
        <v>466</v>
      </c>
      <c r="B216" s="47" t="s">
        <v>210</v>
      </c>
      <c r="C216" s="46">
        <v>4017533.63</v>
      </c>
      <c r="D216" s="61">
        <v>0</v>
      </c>
      <c r="E216" s="15">
        <v>0</v>
      </c>
      <c r="F216" s="24" t="str">
        <f t="shared" si="4"/>
        <v>Not Required</v>
      </c>
      <c r="G216" s="10">
        <f>FinalAllocation[[#This Row],[Required CCEIS Carryover (267)]]+FinalAllocation[[#This Row],[Required CCEIS Current FY (269)]]</f>
        <v>0</v>
      </c>
      <c r="H216" s="43">
        <v>0</v>
      </c>
      <c r="I216" s="43">
        <v>1872.82</v>
      </c>
      <c r="J216" s="15">
        <f>FinalAllocation[[#This Row],[Required PSPS Carryover (266)]]+FinalAllocation[[#This Row],[Required PSPS Current FY (268)]]</f>
        <v>1872.82</v>
      </c>
      <c r="K216" s="43">
        <v>1328823.6400000001</v>
      </c>
      <c r="L216" s="43">
        <v>56273.55</v>
      </c>
      <c r="M216" s="44">
        <v>134850.65000000002</v>
      </c>
      <c r="N216" s="9">
        <v>47896.160000000003</v>
      </c>
      <c r="O216" s="4" t="s">
        <v>466</v>
      </c>
      <c r="T216"/>
    </row>
    <row r="217" spans="1:20" ht="15.75" x14ac:dyDescent="0.25">
      <c r="A217" s="4" t="s">
        <v>467</v>
      </c>
      <c r="B217" s="48" t="s">
        <v>211</v>
      </c>
      <c r="C217" s="46">
        <v>10773736.24</v>
      </c>
      <c r="D217" s="61">
        <v>0</v>
      </c>
      <c r="E217" s="15">
        <v>0</v>
      </c>
      <c r="F217" s="24" t="str">
        <f t="shared" si="4"/>
        <v>Not Required</v>
      </c>
      <c r="G217" s="10">
        <f>FinalAllocation[[#This Row],[Required CCEIS Carryover (267)]]+FinalAllocation[[#This Row],[Required CCEIS Current FY (269)]]</f>
        <v>0</v>
      </c>
      <c r="H217" s="43">
        <v>10529.38</v>
      </c>
      <c r="I217" s="43">
        <v>18453.150000000001</v>
      </c>
      <c r="J217" s="15">
        <f>FinalAllocation[[#This Row],[Required PSPS Carryover (266)]]+FinalAllocation[[#This Row],[Required PSPS Current FY (268)]]</f>
        <v>28982.53</v>
      </c>
      <c r="K217" s="43">
        <v>2220094.2500000005</v>
      </c>
      <c r="L217" s="43">
        <v>73599.02</v>
      </c>
      <c r="M217" s="44">
        <v>283231.17</v>
      </c>
      <c r="N217" s="9">
        <v>104693.59</v>
      </c>
      <c r="O217" s="4" t="s">
        <v>467</v>
      </c>
      <c r="T217"/>
    </row>
    <row r="218" spans="1:20" ht="15.75" x14ac:dyDescent="0.25">
      <c r="A218" s="4" t="s">
        <v>468</v>
      </c>
      <c r="B218" s="47" t="s">
        <v>212</v>
      </c>
      <c r="C218" s="46">
        <v>652708.77</v>
      </c>
      <c r="D218" s="61">
        <v>0</v>
      </c>
      <c r="E218" s="15">
        <v>0</v>
      </c>
      <c r="F218" s="24" t="str">
        <f t="shared" si="4"/>
        <v>Not Required</v>
      </c>
      <c r="G218" s="10">
        <f>FinalAllocation[[#This Row],[Required CCEIS Carryover (267)]]+FinalAllocation[[#This Row],[Required CCEIS Current FY (269)]]</f>
        <v>0</v>
      </c>
      <c r="H218" s="43">
        <v>0</v>
      </c>
      <c r="I218" s="43">
        <v>0</v>
      </c>
      <c r="J218" s="15">
        <f>FinalAllocation[[#This Row],[Required PSPS Carryover (266)]]+FinalAllocation[[#This Row],[Required PSPS Current FY (268)]]</f>
        <v>0</v>
      </c>
      <c r="K218" s="43">
        <v>331293.33999999997</v>
      </c>
      <c r="L218" s="43">
        <v>13517.45</v>
      </c>
      <c r="M218" s="44">
        <v>20164.580000000002</v>
      </c>
      <c r="N218" s="9">
        <v>7162.04</v>
      </c>
      <c r="O218" s="4" t="s">
        <v>468</v>
      </c>
      <c r="T218"/>
    </row>
    <row r="219" spans="1:20" ht="15.75" x14ac:dyDescent="0.25">
      <c r="A219" s="4" t="s">
        <v>469</v>
      </c>
      <c r="B219" s="47" t="s">
        <v>213</v>
      </c>
      <c r="C219" s="46">
        <v>905190.17</v>
      </c>
      <c r="D219" s="61">
        <v>0</v>
      </c>
      <c r="E219" s="15">
        <v>0</v>
      </c>
      <c r="F219" s="24" t="str">
        <f t="shared" si="4"/>
        <v>Not Required</v>
      </c>
      <c r="G219" s="10">
        <f>FinalAllocation[[#This Row],[Required CCEIS Carryover (267)]]+FinalAllocation[[#This Row],[Required CCEIS Current FY (269)]]</f>
        <v>0</v>
      </c>
      <c r="H219" s="43">
        <v>0</v>
      </c>
      <c r="I219" s="43">
        <v>2217.91</v>
      </c>
      <c r="J219" s="15">
        <f>FinalAllocation[[#This Row],[Required PSPS Carryover (266)]]+FinalAllocation[[#This Row],[Required PSPS Current FY (268)]]</f>
        <v>2217.91</v>
      </c>
      <c r="K219" s="43">
        <v>382676.3</v>
      </c>
      <c r="L219" s="43">
        <v>30003.53</v>
      </c>
      <c r="M219" s="44">
        <v>40329.160000000003</v>
      </c>
      <c r="N219" s="9">
        <v>14324.08</v>
      </c>
      <c r="O219" s="4" t="s">
        <v>469</v>
      </c>
      <c r="T219"/>
    </row>
    <row r="220" spans="1:20" ht="15.75" x14ac:dyDescent="0.25">
      <c r="A220" s="4" t="s">
        <v>470</v>
      </c>
      <c r="B220" s="47" t="s">
        <v>214</v>
      </c>
      <c r="C220" s="46">
        <v>514145.49</v>
      </c>
      <c r="D220" s="61">
        <v>0</v>
      </c>
      <c r="E220" s="15">
        <v>0</v>
      </c>
      <c r="F220" s="24" t="str">
        <f t="shared" si="4"/>
        <v>Not Required</v>
      </c>
      <c r="G220" s="10">
        <f>FinalAllocation[[#This Row],[Required CCEIS Carryover (267)]]+FinalAllocation[[#This Row],[Required CCEIS Current FY (269)]]</f>
        <v>0</v>
      </c>
      <c r="H220" s="43">
        <v>0</v>
      </c>
      <c r="I220" s="43">
        <v>0</v>
      </c>
      <c r="J220" s="15">
        <f>FinalAllocation[[#This Row],[Required PSPS Carryover (266)]]+FinalAllocation[[#This Row],[Required PSPS Current FY (268)]]</f>
        <v>0</v>
      </c>
      <c r="K220" s="43">
        <v>293210.27999999997</v>
      </c>
      <c r="L220" s="43">
        <v>21974.62</v>
      </c>
      <c r="M220" s="44">
        <v>20164.580000000002</v>
      </c>
      <c r="N220" s="9">
        <v>8586.69</v>
      </c>
      <c r="O220" s="4" t="s">
        <v>470</v>
      </c>
      <c r="T220"/>
    </row>
    <row r="221" spans="1:20" ht="15.75" x14ac:dyDescent="0.25">
      <c r="A221" s="4" t="s">
        <v>471</v>
      </c>
      <c r="B221" s="47" t="s">
        <v>215</v>
      </c>
      <c r="C221" s="46">
        <v>486847.96</v>
      </c>
      <c r="D221" s="61">
        <v>10926.49</v>
      </c>
      <c r="E221" s="15">
        <v>0</v>
      </c>
      <c r="F221" s="24" t="str">
        <f t="shared" si="4"/>
        <v>Required</v>
      </c>
      <c r="G221" s="10">
        <f>FinalAllocation[[#This Row],[Required CCEIS Carryover (267)]]+FinalAllocation[[#This Row],[Required CCEIS Current FY (269)]]</f>
        <v>10926.49</v>
      </c>
      <c r="H221" s="43">
        <v>0</v>
      </c>
      <c r="I221" s="43">
        <v>0</v>
      </c>
      <c r="J221" s="15">
        <f>FinalAllocation[[#This Row],[Required PSPS Carryover (266)]]+FinalAllocation[[#This Row],[Required PSPS Current FY (268)]]</f>
        <v>0</v>
      </c>
      <c r="K221" s="43">
        <v>218984.94</v>
      </c>
      <c r="L221" s="43">
        <v>11555.6</v>
      </c>
      <c r="M221" s="44">
        <v>32006.699999999997</v>
      </c>
      <c r="N221" s="9">
        <v>11367.52</v>
      </c>
      <c r="O221" s="4" t="s">
        <v>471</v>
      </c>
      <c r="T221"/>
    </row>
    <row r="222" spans="1:20" ht="15.75" x14ac:dyDescent="0.25">
      <c r="A222" s="4" t="s">
        <v>472</v>
      </c>
      <c r="B222" s="47" t="s">
        <v>216</v>
      </c>
      <c r="C222" s="46">
        <v>13199282.390000001</v>
      </c>
      <c r="D222" s="61">
        <v>0</v>
      </c>
      <c r="E222" s="15">
        <v>0</v>
      </c>
      <c r="F222" s="24" t="str">
        <f t="shared" si="4"/>
        <v>Not Required</v>
      </c>
      <c r="G222" s="10">
        <f>FinalAllocation[[#This Row],[Required CCEIS Carryover (267)]]+FinalAllocation[[#This Row],[Required CCEIS Current FY (269)]]</f>
        <v>0</v>
      </c>
      <c r="H222" s="43">
        <v>0</v>
      </c>
      <c r="I222" s="43">
        <v>136383.67000000001</v>
      </c>
      <c r="J222" s="15">
        <f>FinalAllocation[[#This Row],[Required PSPS Carryover (266)]]+FinalAllocation[[#This Row],[Required PSPS Current FY (268)]]</f>
        <v>136383.67000000001</v>
      </c>
      <c r="K222" s="43">
        <v>5161244.7300000004</v>
      </c>
      <c r="L222" s="43">
        <v>309218.21999999997</v>
      </c>
      <c r="M222" s="44">
        <v>339797.56</v>
      </c>
      <c r="N222" s="9">
        <v>90420.76</v>
      </c>
      <c r="O222" s="4" t="s">
        <v>472</v>
      </c>
      <c r="T222"/>
    </row>
    <row r="223" spans="1:20" ht="15.75" x14ac:dyDescent="0.25">
      <c r="A223" s="4" t="s">
        <v>473</v>
      </c>
      <c r="B223" s="48" t="s">
        <v>217</v>
      </c>
      <c r="C223" s="46">
        <v>6122075.8700000001</v>
      </c>
      <c r="D223" s="61">
        <v>0</v>
      </c>
      <c r="E223" s="15">
        <v>0</v>
      </c>
      <c r="F223" s="24" t="str">
        <f t="shared" si="4"/>
        <v>Not Required</v>
      </c>
      <c r="G223" s="10">
        <f>FinalAllocation[[#This Row],[Required CCEIS Carryover (267)]]+FinalAllocation[[#This Row],[Required CCEIS Current FY (269)]]</f>
        <v>0</v>
      </c>
      <c r="H223" s="43">
        <v>31.1</v>
      </c>
      <c r="I223" s="43">
        <v>9609.2800000000007</v>
      </c>
      <c r="J223" s="15">
        <f>FinalAllocation[[#This Row],[Required PSPS Carryover (266)]]+FinalAllocation[[#This Row],[Required PSPS Current FY (268)]]</f>
        <v>9640.380000000001</v>
      </c>
      <c r="K223" s="43">
        <v>830448.85000000009</v>
      </c>
      <c r="L223" s="43">
        <v>31869.81</v>
      </c>
      <c r="M223" s="44">
        <v>119572.68000000001</v>
      </c>
      <c r="N223" s="9">
        <v>33124.44</v>
      </c>
      <c r="O223" s="4" t="s">
        <v>473</v>
      </c>
      <c r="T223"/>
    </row>
    <row r="224" spans="1:20" ht="15.75" x14ac:dyDescent="0.25">
      <c r="A224" s="4" t="s">
        <v>474</v>
      </c>
      <c r="B224" s="48" t="s">
        <v>218</v>
      </c>
      <c r="C224" s="46">
        <v>513001.19</v>
      </c>
      <c r="D224" s="61">
        <v>0</v>
      </c>
      <c r="E224" s="15">
        <v>0</v>
      </c>
      <c r="F224" s="24" t="str">
        <f t="shared" si="4"/>
        <v>Not Required</v>
      </c>
      <c r="G224" s="10">
        <f>FinalAllocation[[#This Row],[Required CCEIS Carryover (267)]]+FinalAllocation[[#This Row],[Required CCEIS Current FY (269)]]</f>
        <v>0</v>
      </c>
      <c r="H224" s="43">
        <v>1660.05</v>
      </c>
      <c r="I224" s="43">
        <v>1594.54</v>
      </c>
      <c r="J224" s="15">
        <f>FinalAllocation[[#This Row],[Required PSPS Carryover (266)]]+FinalAllocation[[#This Row],[Required PSPS Current FY (268)]]</f>
        <v>3254.59</v>
      </c>
      <c r="K224" s="43">
        <v>225919.09</v>
      </c>
      <c r="L224" s="43">
        <v>10693.53</v>
      </c>
      <c r="M224" s="44">
        <v>53105.380000000005</v>
      </c>
      <c r="N224" s="9">
        <v>23561.23</v>
      </c>
      <c r="O224" s="4" t="s">
        <v>474</v>
      </c>
      <c r="T224"/>
    </row>
    <row r="225" spans="1:20" ht="15.75" x14ac:dyDescent="0.25">
      <c r="A225" s="4" t="s">
        <v>475</v>
      </c>
      <c r="B225" s="47" t="s">
        <v>219</v>
      </c>
      <c r="C225" s="46">
        <v>606856.24</v>
      </c>
      <c r="D225" s="61">
        <v>0</v>
      </c>
      <c r="E225" s="15">
        <v>0</v>
      </c>
      <c r="F225" s="24" t="str">
        <f t="shared" si="4"/>
        <v>Not Required</v>
      </c>
      <c r="G225" s="10">
        <f>FinalAllocation[[#This Row],[Required CCEIS Carryover (267)]]+FinalAllocation[[#This Row],[Required CCEIS Current FY (269)]]</f>
        <v>0</v>
      </c>
      <c r="H225" s="43">
        <v>2574.21</v>
      </c>
      <c r="I225" s="43">
        <v>3068.71</v>
      </c>
      <c r="J225" s="15">
        <f>FinalAllocation[[#This Row],[Required PSPS Carryover (266)]]+FinalAllocation[[#This Row],[Required PSPS Current FY (268)]]</f>
        <v>5642.92</v>
      </c>
      <c r="K225" s="43">
        <v>197961.99</v>
      </c>
      <c r="L225" s="43">
        <v>6704.74</v>
      </c>
      <c r="M225" s="44">
        <v>34027.730000000003</v>
      </c>
      <c r="N225" s="9">
        <v>12085.94</v>
      </c>
      <c r="O225" s="4" t="s">
        <v>475</v>
      </c>
      <c r="T225"/>
    </row>
    <row r="226" spans="1:20" ht="15.75" x14ac:dyDescent="0.25">
      <c r="A226" s="4" t="s">
        <v>476</v>
      </c>
      <c r="B226" s="48" t="s">
        <v>220</v>
      </c>
      <c r="C226" s="46">
        <v>571372.86</v>
      </c>
      <c r="D226" s="61">
        <v>0</v>
      </c>
      <c r="E226" s="15">
        <v>0</v>
      </c>
      <c r="F226" s="24" t="str">
        <f t="shared" si="4"/>
        <v>Not Required</v>
      </c>
      <c r="G226" s="10">
        <f>FinalAllocation[[#This Row],[Required CCEIS Carryover (267)]]+FinalAllocation[[#This Row],[Required CCEIS Current FY (269)]]</f>
        <v>0</v>
      </c>
      <c r="H226" s="43">
        <v>3522.15</v>
      </c>
      <c r="I226" s="43">
        <v>2981.34</v>
      </c>
      <c r="J226" s="15">
        <f>FinalAllocation[[#This Row],[Required PSPS Carryover (266)]]+FinalAllocation[[#This Row],[Required PSPS Current FY (268)]]</f>
        <v>6503.49</v>
      </c>
      <c r="K226" s="43">
        <v>190325.87</v>
      </c>
      <c r="L226" s="43">
        <v>5312.34</v>
      </c>
      <c r="M226" s="44">
        <v>40329.160000000003</v>
      </c>
      <c r="N226" s="9">
        <v>14324.08</v>
      </c>
      <c r="O226" s="4" t="s">
        <v>476</v>
      </c>
      <c r="T226"/>
    </row>
    <row r="227" spans="1:20" ht="15.75" x14ac:dyDescent="0.25">
      <c r="A227" s="4" t="s">
        <v>477</v>
      </c>
      <c r="B227" s="47" t="s">
        <v>221</v>
      </c>
      <c r="C227" s="46">
        <v>58812.43</v>
      </c>
      <c r="D227" s="61">
        <v>0</v>
      </c>
      <c r="E227" s="15">
        <v>0</v>
      </c>
      <c r="F227" s="24" t="str">
        <f t="shared" si="4"/>
        <v>Not Required</v>
      </c>
      <c r="G227" s="10">
        <f>FinalAllocation[[#This Row],[Required CCEIS Carryover (267)]]+FinalAllocation[[#This Row],[Required CCEIS Current FY (269)]]</f>
        <v>0</v>
      </c>
      <c r="H227" s="43">
        <v>0</v>
      </c>
      <c r="I227" s="43">
        <v>0</v>
      </c>
      <c r="J227" s="15">
        <f>FinalAllocation[[#This Row],[Required PSPS Carryover (266)]]+FinalAllocation[[#This Row],[Required PSPS Current FY (268)]]</f>
        <v>0</v>
      </c>
      <c r="K227" s="43">
        <v>88054.439999999988</v>
      </c>
      <c r="L227" s="43">
        <v>0</v>
      </c>
      <c r="M227" s="44">
        <v>0</v>
      </c>
      <c r="N227" s="9">
        <v>0</v>
      </c>
      <c r="O227" s="4" t="s">
        <v>477</v>
      </c>
      <c r="T227"/>
    </row>
    <row r="228" spans="1:20" ht="15.75" x14ac:dyDescent="0.25">
      <c r="A228" s="4" t="s">
        <v>553</v>
      </c>
      <c r="B228" s="47" t="s">
        <v>554</v>
      </c>
      <c r="C228" s="46">
        <v>0</v>
      </c>
      <c r="D228" s="61"/>
      <c r="E228" s="15"/>
      <c r="F228" s="24" t="str">
        <f t="shared" si="4"/>
        <v>Not Required</v>
      </c>
      <c r="G228" s="10">
        <f>FinalAllocation[[#This Row],[Required CCEIS Carryover (267)]]+FinalAllocation[[#This Row],[Required CCEIS Current FY (269)]]</f>
        <v>0</v>
      </c>
      <c r="H228" s="43">
        <v>0</v>
      </c>
      <c r="I228" s="43"/>
      <c r="J228" s="15">
        <f>FinalAllocation[[#This Row],[Required PSPS Carryover (266)]]+FinalAllocation[[#This Row],[Required PSPS Current FY (268)]]</f>
        <v>0</v>
      </c>
      <c r="K228" s="43">
        <v>8882.73</v>
      </c>
      <c r="L228" s="43">
        <v>0</v>
      </c>
      <c r="M228" s="44">
        <v>0</v>
      </c>
      <c r="N228" s="9">
        <v>0</v>
      </c>
      <c r="O228" s="4" t="s">
        <v>553</v>
      </c>
      <c r="T228"/>
    </row>
    <row r="229" spans="1:20" ht="15.75" x14ac:dyDescent="0.25">
      <c r="A229" s="4" t="s">
        <v>478</v>
      </c>
      <c r="B229" s="47" t="s">
        <v>222</v>
      </c>
      <c r="C229" s="46">
        <v>1444979.66</v>
      </c>
      <c r="D229" s="61">
        <v>0</v>
      </c>
      <c r="E229" s="15">
        <v>0</v>
      </c>
      <c r="F229" s="24" t="str">
        <f t="shared" si="4"/>
        <v>Not Required</v>
      </c>
      <c r="G229" s="10">
        <f>FinalAllocation[[#This Row],[Required CCEIS Carryover (267)]]+FinalAllocation[[#This Row],[Required CCEIS Current FY (269)]]</f>
        <v>0</v>
      </c>
      <c r="H229" s="43">
        <v>852.44</v>
      </c>
      <c r="I229" s="43">
        <v>36748.120000000003</v>
      </c>
      <c r="J229" s="15">
        <f>FinalAllocation[[#This Row],[Required PSPS Carryover (266)]]+FinalAllocation[[#This Row],[Required PSPS Current FY (268)]]</f>
        <v>37600.560000000005</v>
      </c>
      <c r="K229" s="43">
        <v>646526.22</v>
      </c>
      <c r="L229" s="43">
        <v>28417.35</v>
      </c>
      <c r="M229" s="44">
        <v>126028.63</v>
      </c>
      <c r="N229" s="9">
        <v>44762.75</v>
      </c>
      <c r="O229" s="4" t="s">
        <v>478</v>
      </c>
      <c r="T229"/>
    </row>
    <row r="230" spans="1:20" ht="15.75" x14ac:dyDescent="0.25">
      <c r="A230" s="4" t="s">
        <v>479</v>
      </c>
      <c r="B230" s="47" t="s">
        <v>223</v>
      </c>
      <c r="C230" s="46">
        <v>455157.17</v>
      </c>
      <c r="D230" s="61">
        <v>0</v>
      </c>
      <c r="E230" s="15">
        <v>0</v>
      </c>
      <c r="F230" s="24" t="str">
        <f t="shared" si="4"/>
        <v>Not Required</v>
      </c>
      <c r="G230" s="10">
        <f>FinalAllocation[[#This Row],[Required CCEIS Carryover (267)]]+FinalAllocation[[#This Row],[Required CCEIS Current FY (269)]]</f>
        <v>0</v>
      </c>
      <c r="H230" s="43">
        <v>0</v>
      </c>
      <c r="I230" s="43">
        <v>0</v>
      </c>
      <c r="J230" s="15">
        <f>FinalAllocation[[#This Row],[Required PSPS Carryover (266)]]+FinalAllocation[[#This Row],[Required PSPS Current FY (268)]]</f>
        <v>0</v>
      </c>
      <c r="K230" s="43">
        <v>197497.66</v>
      </c>
      <c r="L230" s="43">
        <v>6232.19</v>
      </c>
      <c r="M230" s="44">
        <v>32767.439999999999</v>
      </c>
      <c r="N230" s="9">
        <v>12038.28</v>
      </c>
      <c r="O230" s="4" t="s">
        <v>479</v>
      </c>
      <c r="T230"/>
    </row>
    <row r="231" spans="1:20" ht="15.75" x14ac:dyDescent="0.25">
      <c r="A231" s="4" t="s">
        <v>480</v>
      </c>
      <c r="B231" s="47" t="s">
        <v>224</v>
      </c>
      <c r="C231" s="46">
        <v>953068.75</v>
      </c>
      <c r="D231" s="61">
        <v>0</v>
      </c>
      <c r="E231" s="15">
        <v>0</v>
      </c>
      <c r="F231" s="24" t="str">
        <f t="shared" si="4"/>
        <v>Not Required</v>
      </c>
      <c r="G231" s="10">
        <f>FinalAllocation[[#This Row],[Required CCEIS Carryover (267)]]+FinalAllocation[[#This Row],[Required CCEIS Current FY (269)]]</f>
        <v>0</v>
      </c>
      <c r="H231" s="43">
        <v>6421.05</v>
      </c>
      <c r="I231" s="43">
        <v>7844.21</v>
      </c>
      <c r="J231" s="15">
        <f>FinalAllocation[[#This Row],[Required PSPS Carryover (266)]]+FinalAllocation[[#This Row],[Required PSPS Current FY (268)]]</f>
        <v>14265.26</v>
      </c>
      <c r="K231" s="43">
        <v>392525.19</v>
      </c>
      <c r="L231" s="43">
        <v>36891.279999999999</v>
      </c>
      <c r="M231" s="44">
        <v>104603.77</v>
      </c>
      <c r="N231" s="9">
        <v>37153.08</v>
      </c>
      <c r="O231" s="4" t="s">
        <v>480</v>
      </c>
      <c r="T231"/>
    </row>
    <row r="232" spans="1:20" ht="15.75" x14ac:dyDescent="0.25">
      <c r="A232" s="4" t="s">
        <v>481</v>
      </c>
      <c r="B232" s="47" t="s">
        <v>225</v>
      </c>
      <c r="C232" s="46">
        <v>1514404.49</v>
      </c>
      <c r="D232" s="61">
        <v>0</v>
      </c>
      <c r="E232" s="15">
        <v>0</v>
      </c>
      <c r="F232" s="24" t="str">
        <f t="shared" si="4"/>
        <v>Not Required</v>
      </c>
      <c r="G232" s="10">
        <f>FinalAllocation[[#This Row],[Required CCEIS Carryover (267)]]+FinalAllocation[[#This Row],[Required CCEIS Current FY (269)]]</f>
        <v>0</v>
      </c>
      <c r="H232" s="43">
        <v>0</v>
      </c>
      <c r="I232" s="43">
        <v>0</v>
      </c>
      <c r="J232" s="15">
        <f>FinalAllocation[[#This Row],[Required PSPS Carryover (266)]]+FinalAllocation[[#This Row],[Required PSPS Current FY (268)]]</f>
        <v>0</v>
      </c>
      <c r="K232" s="43">
        <v>547595.32999999996</v>
      </c>
      <c r="L232" s="43">
        <v>20731.25</v>
      </c>
      <c r="M232" s="44">
        <v>110905.2</v>
      </c>
      <c r="N232" s="9">
        <v>39391.22</v>
      </c>
      <c r="O232" s="4" t="s">
        <v>481</v>
      </c>
      <c r="T232"/>
    </row>
    <row r="233" spans="1:20" ht="15.75" x14ac:dyDescent="0.25">
      <c r="A233" s="4" t="s">
        <v>482</v>
      </c>
      <c r="B233" s="47" t="s">
        <v>226</v>
      </c>
      <c r="C233" s="46">
        <v>1321084.81</v>
      </c>
      <c r="D233" s="61">
        <v>0</v>
      </c>
      <c r="E233" s="15">
        <v>0</v>
      </c>
      <c r="F233" s="24" t="str">
        <f t="shared" si="4"/>
        <v>Not Required</v>
      </c>
      <c r="G233" s="10">
        <f>FinalAllocation[[#This Row],[Required CCEIS Carryover (267)]]+FinalAllocation[[#This Row],[Required CCEIS Current FY (269)]]</f>
        <v>0</v>
      </c>
      <c r="H233" s="43">
        <v>1663.4</v>
      </c>
      <c r="I233" s="43">
        <v>1776.54</v>
      </c>
      <c r="J233" s="15">
        <f>FinalAllocation[[#This Row],[Required PSPS Carryover (266)]]+FinalAllocation[[#This Row],[Required PSPS Current FY (268)]]</f>
        <v>3439.94</v>
      </c>
      <c r="K233" s="43">
        <v>480085.92000000004</v>
      </c>
      <c r="L233" s="43">
        <v>36756.980000000003</v>
      </c>
      <c r="M233" s="44">
        <v>102083.22</v>
      </c>
      <c r="N233" s="9">
        <v>36257.839999999997</v>
      </c>
      <c r="O233" s="4" t="s">
        <v>482</v>
      </c>
      <c r="T233"/>
    </row>
    <row r="234" spans="1:20" ht="15.75" x14ac:dyDescent="0.25">
      <c r="A234" s="4" t="s">
        <v>483</v>
      </c>
      <c r="B234" s="47" t="s">
        <v>227</v>
      </c>
      <c r="C234" s="46">
        <v>2793607.98</v>
      </c>
      <c r="D234" s="61">
        <v>123226.86</v>
      </c>
      <c r="E234" s="15">
        <v>0</v>
      </c>
      <c r="F234" s="24" t="str">
        <f t="shared" si="4"/>
        <v>Required</v>
      </c>
      <c r="G234" s="10">
        <f>FinalAllocation[[#This Row],[Required CCEIS Carryover (267)]]+FinalAllocation[[#This Row],[Required CCEIS Current FY (269)]]</f>
        <v>123226.86</v>
      </c>
      <c r="H234" s="43">
        <v>2377.87</v>
      </c>
      <c r="I234" s="43">
        <v>2658.07</v>
      </c>
      <c r="J234" s="15">
        <f>FinalAllocation[[#This Row],[Required PSPS Carryover (266)]]+FinalAllocation[[#This Row],[Required PSPS Current FY (268)]]</f>
        <v>5035.9400000000005</v>
      </c>
      <c r="K234" s="43">
        <v>1383652.06</v>
      </c>
      <c r="L234" s="43">
        <v>51147.02</v>
      </c>
      <c r="M234" s="44">
        <v>157535.79</v>
      </c>
      <c r="N234" s="9">
        <v>56017.04</v>
      </c>
      <c r="O234" s="4" t="s">
        <v>483</v>
      </c>
      <c r="T234"/>
    </row>
    <row r="235" spans="1:20" ht="15.75" x14ac:dyDescent="0.25">
      <c r="A235" s="4" t="s">
        <v>484</v>
      </c>
      <c r="B235" s="47" t="s">
        <v>228</v>
      </c>
      <c r="C235" s="46">
        <v>396669.79</v>
      </c>
      <c r="D235" s="61">
        <v>0</v>
      </c>
      <c r="E235" s="15">
        <v>0</v>
      </c>
      <c r="F235" s="24" t="str">
        <f t="shared" si="4"/>
        <v>Not Required</v>
      </c>
      <c r="G235" s="10">
        <f>FinalAllocation[[#This Row],[Required CCEIS Carryover (267)]]+FinalAllocation[[#This Row],[Required CCEIS Current FY (269)]]</f>
        <v>0</v>
      </c>
      <c r="H235" s="43">
        <v>0</v>
      </c>
      <c r="I235" s="43">
        <v>0</v>
      </c>
      <c r="J235" s="15">
        <f>FinalAllocation[[#This Row],[Required PSPS Carryover (266)]]+FinalAllocation[[#This Row],[Required PSPS Current FY (268)]]</f>
        <v>0</v>
      </c>
      <c r="K235" s="43">
        <v>250914.39</v>
      </c>
      <c r="L235" s="43">
        <v>22605.82</v>
      </c>
      <c r="M235" s="44">
        <v>20146.690000000002</v>
      </c>
      <c r="N235" s="9">
        <v>5519.65</v>
      </c>
      <c r="O235" s="4" t="s">
        <v>484</v>
      </c>
      <c r="T235"/>
    </row>
    <row r="236" spans="1:20" ht="15.75" x14ac:dyDescent="0.25">
      <c r="A236" s="4" t="s">
        <v>485</v>
      </c>
      <c r="B236" s="47" t="s">
        <v>229</v>
      </c>
      <c r="C236" s="46">
        <v>291932.13</v>
      </c>
      <c r="D236" s="61">
        <v>0</v>
      </c>
      <c r="E236" s="15">
        <v>0</v>
      </c>
      <c r="F236" s="24" t="str">
        <f t="shared" si="4"/>
        <v>Not Required</v>
      </c>
      <c r="G236" s="10">
        <f>FinalAllocation[[#This Row],[Required CCEIS Carryover (267)]]+FinalAllocation[[#This Row],[Required CCEIS Current FY (269)]]</f>
        <v>0</v>
      </c>
      <c r="H236" s="43">
        <v>0</v>
      </c>
      <c r="I236" s="43">
        <v>0</v>
      </c>
      <c r="J236" s="15">
        <f>FinalAllocation[[#This Row],[Required PSPS Carryover (266)]]+FinalAllocation[[#This Row],[Required PSPS Current FY (268)]]</f>
        <v>0</v>
      </c>
      <c r="K236" s="43">
        <v>174643.92</v>
      </c>
      <c r="L236" s="43">
        <v>8335.7800000000007</v>
      </c>
      <c r="M236" s="44">
        <v>22716.04</v>
      </c>
      <c r="N236" s="9">
        <v>8975.19</v>
      </c>
      <c r="O236" s="4" t="s">
        <v>485</v>
      </c>
      <c r="T236"/>
    </row>
    <row r="237" spans="1:20" ht="15.75" x14ac:dyDescent="0.25">
      <c r="A237" s="4" t="s">
        <v>486</v>
      </c>
      <c r="B237" s="48" t="s">
        <v>230</v>
      </c>
      <c r="C237" s="46">
        <v>491826.06</v>
      </c>
      <c r="D237" s="61">
        <v>0</v>
      </c>
      <c r="E237" s="15">
        <v>0</v>
      </c>
      <c r="F237" s="24" t="str">
        <f t="shared" si="4"/>
        <v>Not Required</v>
      </c>
      <c r="G237" s="10">
        <f>FinalAllocation[[#This Row],[Required CCEIS Carryover (267)]]+FinalAllocation[[#This Row],[Required CCEIS Current FY (269)]]</f>
        <v>0</v>
      </c>
      <c r="H237" s="43">
        <v>0</v>
      </c>
      <c r="I237" s="43">
        <v>0</v>
      </c>
      <c r="J237" s="15">
        <f>FinalAllocation[[#This Row],[Required PSPS Carryover (266)]]+FinalAllocation[[#This Row],[Required PSPS Current FY (268)]]</f>
        <v>0</v>
      </c>
      <c r="K237" s="43">
        <v>326837.13000000006</v>
      </c>
      <c r="L237" s="43">
        <v>16692.490000000002</v>
      </c>
      <c r="M237" s="44">
        <v>42754.21</v>
      </c>
      <c r="N237" s="9">
        <v>21222.38</v>
      </c>
      <c r="O237" s="4" t="s">
        <v>486</v>
      </c>
      <c r="T237"/>
    </row>
    <row r="238" spans="1:20" ht="15.75" x14ac:dyDescent="0.25">
      <c r="A238" s="4" t="s">
        <v>487</v>
      </c>
      <c r="B238" s="48" t="s">
        <v>231</v>
      </c>
      <c r="C238" s="46">
        <v>252446.27</v>
      </c>
      <c r="D238" s="61">
        <v>0</v>
      </c>
      <c r="E238" s="15">
        <v>0</v>
      </c>
      <c r="F238" s="24" t="str">
        <f t="shared" si="4"/>
        <v>Not Required</v>
      </c>
      <c r="G238" s="10">
        <f>FinalAllocation[[#This Row],[Required CCEIS Carryover (267)]]+FinalAllocation[[#This Row],[Required CCEIS Current FY (269)]]</f>
        <v>0</v>
      </c>
      <c r="H238" s="43">
        <v>0</v>
      </c>
      <c r="I238" s="43">
        <v>0</v>
      </c>
      <c r="J238" s="15">
        <f>FinalAllocation[[#This Row],[Required PSPS Carryover (266)]]+FinalAllocation[[#This Row],[Required PSPS Current FY (268)]]</f>
        <v>0</v>
      </c>
      <c r="K238" s="43">
        <v>190650.95</v>
      </c>
      <c r="L238" s="43">
        <v>13220.96</v>
      </c>
      <c r="M238" s="44">
        <v>8710.56</v>
      </c>
      <c r="N238" s="9">
        <v>2685.76</v>
      </c>
      <c r="O238" s="4" t="s">
        <v>487</v>
      </c>
      <c r="T238"/>
    </row>
    <row r="239" spans="1:20" ht="15.75" x14ac:dyDescent="0.25">
      <c r="A239" s="4" t="s">
        <v>488</v>
      </c>
      <c r="B239" s="47" t="s">
        <v>232</v>
      </c>
      <c r="C239" s="46">
        <v>1242482.6599999999</v>
      </c>
      <c r="D239" s="61">
        <v>0</v>
      </c>
      <c r="E239" s="15">
        <v>0</v>
      </c>
      <c r="F239" s="24" t="str">
        <f t="shared" si="4"/>
        <v>Not Required</v>
      </c>
      <c r="G239" s="10">
        <f>FinalAllocation[[#This Row],[Required CCEIS Carryover (267)]]+FinalAllocation[[#This Row],[Required CCEIS Current FY (269)]]</f>
        <v>0</v>
      </c>
      <c r="H239" s="43">
        <v>5936.49</v>
      </c>
      <c r="I239" s="43">
        <v>3174.32</v>
      </c>
      <c r="J239" s="15">
        <f>FinalAllocation[[#This Row],[Required PSPS Carryover (266)]]+FinalAllocation[[#This Row],[Required PSPS Current FY (268)]]</f>
        <v>9110.81</v>
      </c>
      <c r="K239" s="43">
        <v>384981.17</v>
      </c>
      <c r="L239" s="43">
        <v>20701.59</v>
      </c>
      <c r="M239" s="44">
        <v>57973.17</v>
      </c>
      <c r="N239" s="9">
        <v>20590.86</v>
      </c>
      <c r="O239" s="4" t="s">
        <v>488</v>
      </c>
      <c r="T239"/>
    </row>
    <row r="240" spans="1:20" ht="15.75" x14ac:dyDescent="0.25">
      <c r="A240" s="4" t="s">
        <v>489</v>
      </c>
      <c r="B240" s="48" t="s">
        <v>233</v>
      </c>
      <c r="C240" s="46">
        <v>446377.92</v>
      </c>
      <c r="D240" s="61">
        <v>0</v>
      </c>
      <c r="E240" s="15">
        <v>0</v>
      </c>
      <c r="F240" s="24" t="str">
        <f t="shared" si="4"/>
        <v>Not Required</v>
      </c>
      <c r="G240" s="10">
        <f>FinalAllocation[[#This Row],[Required CCEIS Carryover (267)]]+FinalAllocation[[#This Row],[Required CCEIS Current FY (269)]]</f>
        <v>0</v>
      </c>
      <c r="H240" s="43">
        <v>0</v>
      </c>
      <c r="I240" s="43">
        <v>0</v>
      </c>
      <c r="J240" s="15">
        <f>FinalAllocation[[#This Row],[Required PSPS Carryover (266)]]+FinalAllocation[[#This Row],[Required PSPS Current FY (268)]]</f>
        <v>0</v>
      </c>
      <c r="K240" s="43">
        <v>145942.29999999999</v>
      </c>
      <c r="L240" s="43">
        <v>7407.79</v>
      </c>
      <c r="M240" s="44">
        <v>26466.01</v>
      </c>
      <c r="N240" s="9">
        <v>9400.17</v>
      </c>
      <c r="O240" s="4" t="s">
        <v>489</v>
      </c>
      <c r="T240"/>
    </row>
    <row r="241" spans="1:20" ht="15.75" x14ac:dyDescent="0.25">
      <c r="A241" s="4" t="s">
        <v>490</v>
      </c>
      <c r="B241" s="48" t="s">
        <v>234</v>
      </c>
      <c r="C241" s="46">
        <v>569287.19999999995</v>
      </c>
      <c r="D241" s="61">
        <v>0</v>
      </c>
      <c r="E241" s="15">
        <v>0</v>
      </c>
      <c r="F241" s="24" t="str">
        <f t="shared" si="4"/>
        <v>Not Required</v>
      </c>
      <c r="G241" s="10">
        <f>FinalAllocation[[#This Row],[Required CCEIS Carryover (267)]]+FinalAllocation[[#This Row],[Required CCEIS Current FY (269)]]</f>
        <v>0</v>
      </c>
      <c r="H241" s="43">
        <v>0</v>
      </c>
      <c r="I241" s="43">
        <v>0</v>
      </c>
      <c r="J241" s="15">
        <f>FinalAllocation[[#This Row],[Required PSPS Carryover (266)]]+FinalAllocation[[#This Row],[Required PSPS Current FY (268)]]</f>
        <v>0</v>
      </c>
      <c r="K241" s="43">
        <v>167077.86000000002</v>
      </c>
      <c r="L241" s="43">
        <v>4241.37</v>
      </c>
      <c r="M241" s="44">
        <v>15123.43</v>
      </c>
      <c r="N241" s="9">
        <v>5371.53</v>
      </c>
      <c r="O241" s="4" t="s">
        <v>490</v>
      </c>
      <c r="T241"/>
    </row>
    <row r="242" spans="1:20" ht="15.75" x14ac:dyDescent="0.25">
      <c r="A242" s="4" t="s">
        <v>491</v>
      </c>
      <c r="B242" s="47" t="s">
        <v>235</v>
      </c>
      <c r="C242" s="46">
        <v>964701.76</v>
      </c>
      <c r="D242" s="61">
        <v>0</v>
      </c>
      <c r="E242" s="15">
        <v>0</v>
      </c>
      <c r="F242" s="24" t="str">
        <f t="shared" si="4"/>
        <v>Not Required</v>
      </c>
      <c r="G242" s="10">
        <f>FinalAllocation[[#This Row],[Required CCEIS Carryover (267)]]+FinalAllocation[[#This Row],[Required CCEIS Current FY (269)]]</f>
        <v>0</v>
      </c>
      <c r="H242" s="43">
        <v>0</v>
      </c>
      <c r="I242" s="43">
        <v>0</v>
      </c>
      <c r="J242" s="15">
        <f>FinalAllocation[[#This Row],[Required PSPS Carryover (266)]]+FinalAllocation[[#This Row],[Required PSPS Current FY (268)]]</f>
        <v>0</v>
      </c>
      <c r="K242" s="43">
        <v>306261.54000000004</v>
      </c>
      <c r="L242" s="43">
        <v>20504.25</v>
      </c>
      <c r="M242" s="44">
        <v>25205.72</v>
      </c>
      <c r="N242" s="9">
        <v>16864.669999999998</v>
      </c>
      <c r="O242" s="4" t="s">
        <v>491</v>
      </c>
      <c r="T242"/>
    </row>
    <row r="243" spans="1:20" ht="15.75" x14ac:dyDescent="0.25">
      <c r="A243" s="4" t="s">
        <v>492</v>
      </c>
      <c r="B243" s="47" t="s">
        <v>236</v>
      </c>
      <c r="C243" s="46">
        <v>1728073.4</v>
      </c>
      <c r="D243" s="61">
        <v>2357.46</v>
      </c>
      <c r="E243" s="15">
        <v>84688.36</v>
      </c>
      <c r="F243" s="24" t="str">
        <f t="shared" si="4"/>
        <v>Required</v>
      </c>
      <c r="G243" s="10">
        <f>FinalAllocation[[#This Row],[Required CCEIS Carryover (267)]]+FinalAllocation[[#This Row],[Required CCEIS Current FY (269)]]</f>
        <v>87045.82</v>
      </c>
      <c r="H243" s="43">
        <v>0</v>
      </c>
      <c r="I243" s="43">
        <v>0</v>
      </c>
      <c r="J243" s="15">
        <f>FinalAllocation[[#This Row],[Required PSPS Carryover (266)]]+FinalAllocation[[#This Row],[Required PSPS Current FY (268)]]</f>
        <v>0</v>
      </c>
      <c r="K243" s="43">
        <v>614559.06000000006</v>
      </c>
      <c r="L243" s="43">
        <v>14093.2</v>
      </c>
      <c r="M243" s="44">
        <v>51671.74</v>
      </c>
      <c r="N243" s="9">
        <v>18352.73</v>
      </c>
      <c r="O243" s="4" t="s">
        <v>492</v>
      </c>
      <c r="T243"/>
    </row>
    <row r="244" spans="1:20" ht="15.75" x14ac:dyDescent="0.25">
      <c r="A244" s="5" t="s">
        <v>493</v>
      </c>
      <c r="B244" s="53" t="s">
        <v>237</v>
      </c>
      <c r="C244" s="46">
        <v>13224701.970000001</v>
      </c>
      <c r="D244" s="61">
        <v>0</v>
      </c>
      <c r="E244" s="15">
        <v>0</v>
      </c>
      <c r="F244" s="24" t="str">
        <f t="shared" si="4"/>
        <v>Not Required</v>
      </c>
      <c r="G244" s="10">
        <f>FinalAllocation[[#This Row],[Required CCEIS Carryover (267)]]+FinalAllocation[[#This Row],[Required CCEIS Current FY (269)]]</f>
        <v>0</v>
      </c>
      <c r="H244" s="43">
        <v>22584.07</v>
      </c>
      <c r="I244" s="43">
        <v>100551.72</v>
      </c>
      <c r="J244" s="15">
        <f>FinalAllocation[[#This Row],[Required PSPS Carryover (266)]]+FinalAllocation[[#This Row],[Required PSPS Current FY (268)]]</f>
        <v>123135.79000000001</v>
      </c>
      <c r="K244" s="43">
        <v>2783768.26</v>
      </c>
      <c r="L244" s="43">
        <v>80794.94</v>
      </c>
      <c r="M244" s="44">
        <v>255838.13</v>
      </c>
      <c r="N244" s="9">
        <v>90868.39</v>
      </c>
      <c r="O244" s="5" t="s">
        <v>493</v>
      </c>
      <c r="T244"/>
    </row>
    <row r="245" spans="1:20" ht="15.75" x14ac:dyDescent="0.25">
      <c r="A245" s="4" t="s">
        <v>494</v>
      </c>
      <c r="B245" s="47" t="s">
        <v>238</v>
      </c>
      <c r="C245" s="46">
        <v>549663.74</v>
      </c>
      <c r="D245" s="61">
        <v>0</v>
      </c>
      <c r="E245" s="15">
        <v>0</v>
      </c>
      <c r="F245" s="24" t="str">
        <f t="shared" si="4"/>
        <v>Not Required</v>
      </c>
      <c r="G245" s="10">
        <f>FinalAllocation[[#This Row],[Required CCEIS Carryover (267)]]+FinalAllocation[[#This Row],[Required CCEIS Current FY (269)]]</f>
        <v>0</v>
      </c>
      <c r="H245" s="43">
        <v>0</v>
      </c>
      <c r="I245" s="43">
        <v>0</v>
      </c>
      <c r="J245" s="15">
        <f>FinalAllocation[[#This Row],[Required PSPS Carryover (266)]]+FinalAllocation[[#This Row],[Required PSPS Current FY (268)]]</f>
        <v>0</v>
      </c>
      <c r="K245" s="43">
        <v>267731.28999999998</v>
      </c>
      <c r="L245" s="43">
        <v>13086.31</v>
      </c>
      <c r="M245" s="44">
        <v>20712.330000000002</v>
      </c>
      <c r="N245" s="9">
        <v>6266.78</v>
      </c>
      <c r="O245" s="4" t="s">
        <v>494</v>
      </c>
      <c r="T245"/>
    </row>
    <row r="246" spans="1:20" ht="15.75" x14ac:dyDescent="0.25">
      <c r="A246" s="4" t="s">
        <v>495</v>
      </c>
      <c r="B246" s="48" t="s">
        <v>239</v>
      </c>
      <c r="C246" s="46">
        <v>1128834.24</v>
      </c>
      <c r="D246" s="61">
        <v>0</v>
      </c>
      <c r="E246" s="15">
        <v>0</v>
      </c>
      <c r="F246" s="24" t="str">
        <f t="shared" si="4"/>
        <v>Not Required</v>
      </c>
      <c r="G246" s="10">
        <f>FinalAllocation[[#This Row],[Required CCEIS Carryover (267)]]+FinalAllocation[[#This Row],[Required CCEIS Current FY (269)]]</f>
        <v>0</v>
      </c>
      <c r="H246" s="43">
        <v>0</v>
      </c>
      <c r="I246" s="43">
        <v>0</v>
      </c>
      <c r="J246" s="15">
        <f>FinalAllocation[[#This Row],[Required PSPS Carryover (266)]]+FinalAllocation[[#This Row],[Required PSPS Current FY (268)]]</f>
        <v>0</v>
      </c>
      <c r="K246" s="43">
        <v>326542.67</v>
      </c>
      <c r="L246" s="43">
        <v>15182.6</v>
      </c>
      <c r="M246" s="44">
        <v>44529.460000000006</v>
      </c>
      <c r="N246" s="9">
        <v>12085.94</v>
      </c>
      <c r="O246" s="4" t="s">
        <v>495</v>
      </c>
      <c r="T246"/>
    </row>
    <row r="247" spans="1:20" ht="15.75" x14ac:dyDescent="0.25">
      <c r="A247" s="4" t="s">
        <v>496</v>
      </c>
      <c r="B247" s="47" t="s">
        <v>240</v>
      </c>
      <c r="C247" s="46">
        <v>1126427.2</v>
      </c>
      <c r="D247" s="61">
        <v>0</v>
      </c>
      <c r="E247" s="15">
        <v>0</v>
      </c>
      <c r="F247" s="24" t="str">
        <f t="shared" si="4"/>
        <v>Not Required</v>
      </c>
      <c r="G247" s="10">
        <f>FinalAllocation[[#This Row],[Required CCEIS Carryover (267)]]+FinalAllocation[[#This Row],[Required CCEIS Current FY (269)]]</f>
        <v>0</v>
      </c>
      <c r="H247" s="43">
        <v>0</v>
      </c>
      <c r="I247" s="43">
        <v>0</v>
      </c>
      <c r="J247" s="15">
        <f>FinalAllocation[[#This Row],[Required PSPS Carryover (266)]]+FinalAllocation[[#This Row],[Required PSPS Current FY (268)]]</f>
        <v>0</v>
      </c>
      <c r="K247" s="43">
        <v>504823.22</v>
      </c>
      <c r="L247" s="43">
        <v>11936.73</v>
      </c>
      <c r="M247" s="44">
        <v>65318.45</v>
      </c>
      <c r="N247" s="9">
        <v>25011.85</v>
      </c>
      <c r="O247" s="4" t="s">
        <v>496</v>
      </c>
      <c r="T247"/>
    </row>
    <row r="248" spans="1:20" ht="15.75" x14ac:dyDescent="0.25">
      <c r="A248" s="4" t="s">
        <v>497</v>
      </c>
      <c r="B248" s="48" t="s">
        <v>241</v>
      </c>
      <c r="C248" s="46">
        <v>19294270.629999999</v>
      </c>
      <c r="D248" s="61">
        <v>0</v>
      </c>
      <c r="E248" s="15"/>
      <c r="F248" s="24" t="str">
        <f t="shared" si="4"/>
        <v>Not Required</v>
      </c>
      <c r="G248" s="10">
        <f>FinalAllocation[[#This Row],[Required CCEIS Carryover (267)]]+FinalAllocation[[#This Row],[Required CCEIS Current FY (269)]]</f>
        <v>0</v>
      </c>
      <c r="H248" s="43">
        <v>59787.67</v>
      </c>
      <c r="I248" s="43">
        <v>79947.95</v>
      </c>
      <c r="J248" s="15">
        <f>FinalAllocation[[#This Row],[Required PSPS Carryover (266)]]+FinalAllocation[[#This Row],[Required PSPS Current FY (268)]]</f>
        <v>139735.62</v>
      </c>
      <c r="K248" s="43">
        <v>5421904.2400000002</v>
      </c>
      <c r="L248" s="43">
        <v>283121.49</v>
      </c>
      <c r="M248" s="44">
        <v>559567.15</v>
      </c>
      <c r="N248" s="9">
        <v>198746.64</v>
      </c>
      <c r="O248" s="4" t="s">
        <v>497</v>
      </c>
      <c r="T248"/>
    </row>
    <row r="249" spans="1:20" ht="15.75" x14ac:dyDescent="0.25">
      <c r="A249" s="4" t="s">
        <v>498</v>
      </c>
      <c r="B249" s="48" t="s">
        <v>242</v>
      </c>
      <c r="C249" s="46">
        <v>698241.51</v>
      </c>
      <c r="D249" s="61">
        <v>8640.35</v>
      </c>
      <c r="E249" s="15">
        <v>30188.3</v>
      </c>
      <c r="F249" s="24" t="str">
        <f t="shared" si="4"/>
        <v>Required</v>
      </c>
      <c r="G249" s="10">
        <f>FinalAllocation[[#This Row],[Required CCEIS Carryover (267)]]+FinalAllocation[[#This Row],[Required CCEIS Current FY (269)]]</f>
        <v>38828.65</v>
      </c>
      <c r="H249" s="43">
        <v>0</v>
      </c>
      <c r="I249" s="43">
        <v>0</v>
      </c>
      <c r="J249" s="15">
        <f>FinalAllocation[[#This Row],[Required PSPS Carryover (266)]]+FinalAllocation[[#This Row],[Required PSPS Current FY (268)]]</f>
        <v>0</v>
      </c>
      <c r="K249" s="43">
        <v>221499.73000000004</v>
      </c>
      <c r="L249" s="43">
        <v>5502.93</v>
      </c>
      <c r="M249" s="44">
        <v>20164.580000000002</v>
      </c>
      <c r="N249" s="9">
        <v>7162.04</v>
      </c>
      <c r="O249" s="4" t="s">
        <v>498</v>
      </c>
      <c r="T249"/>
    </row>
    <row r="250" spans="1:20" ht="15.75" x14ac:dyDescent="0.25">
      <c r="A250" s="4" t="s">
        <v>499</v>
      </c>
      <c r="B250" s="48" t="s">
        <v>243</v>
      </c>
      <c r="C250" s="46">
        <v>116643.32</v>
      </c>
      <c r="D250" s="61">
        <v>20968.349999999999</v>
      </c>
      <c r="E250" s="15">
        <v>36137.81</v>
      </c>
      <c r="F250" s="24" t="str">
        <f t="shared" si="4"/>
        <v>Required</v>
      </c>
      <c r="G250" s="10">
        <f>FinalAllocation[[#This Row],[Required CCEIS Carryover (267)]]+FinalAllocation[[#This Row],[Required CCEIS Current FY (269)]]</f>
        <v>57106.159999999996</v>
      </c>
      <c r="H250" s="43">
        <v>0</v>
      </c>
      <c r="I250" s="43">
        <v>0</v>
      </c>
      <c r="J250" s="15">
        <f>FinalAllocation[[#This Row],[Required PSPS Carryover (266)]]+FinalAllocation[[#This Row],[Required PSPS Current FY (268)]]</f>
        <v>0</v>
      </c>
      <c r="K250" s="43">
        <v>288555.36</v>
      </c>
      <c r="L250" s="43">
        <v>0</v>
      </c>
      <c r="M250" s="44">
        <v>0</v>
      </c>
      <c r="N250" s="9">
        <v>0</v>
      </c>
      <c r="O250" s="4" t="s">
        <v>499</v>
      </c>
      <c r="T250"/>
    </row>
    <row r="251" spans="1:20" ht="15.75" x14ac:dyDescent="0.25">
      <c r="A251" s="4" t="s">
        <v>500</v>
      </c>
      <c r="B251" s="47" t="s">
        <v>244</v>
      </c>
      <c r="C251" s="46">
        <v>23387.13</v>
      </c>
      <c r="D251" s="61">
        <v>0</v>
      </c>
      <c r="E251" s="15">
        <v>0</v>
      </c>
      <c r="F251" s="24" t="str">
        <f t="shared" si="4"/>
        <v>Not Required</v>
      </c>
      <c r="G251" s="10">
        <f>FinalAllocation[[#This Row],[Required CCEIS Carryover (267)]]+FinalAllocation[[#This Row],[Required CCEIS Current FY (269)]]</f>
        <v>0</v>
      </c>
      <c r="H251" s="43">
        <v>0</v>
      </c>
      <c r="I251" s="43">
        <v>0</v>
      </c>
      <c r="J251" s="15">
        <f>FinalAllocation[[#This Row],[Required PSPS Carryover (266)]]+FinalAllocation[[#This Row],[Required PSPS Current FY (268)]]</f>
        <v>0</v>
      </c>
      <c r="K251" s="43">
        <v>17456.8</v>
      </c>
      <c r="L251" s="43">
        <v>0</v>
      </c>
      <c r="M251" s="44">
        <v>0</v>
      </c>
      <c r="N251" s="9">
        <v>0</v>
      </c>
      <c r="O251" s="4" t="s">
        <v>500</v>
      </c>
      <c r="T251"/>
    </row>
    <row r="252" spans="1:20" ht="15.75" x14ac:dyDescent="0.25">
      <c r="A252" s="4" t="s">
        <v>501</v>
      </c>
      <c r="B252" s="47" t="s">
        <v>245</v>
      </c>
      <c r="C252" s="46">
        <v>679027.22</v>
      </c>
      <c r="D252" s="61">
        <v>0</v>
      </c>
      <c r="E252" s="15">
        <v>0</v>
      </c>
      <c r="F252" s="24" t="str">
        <f t="shared" si="4"/>
        <v>Not Required</v>
      </c>
      <c r="G252" s="10">
        <f>FinalAllocation[[#This Row],[Required CCEIS Carryover (267)]]+FinalAllocation[[#This Row],[Required CCEIS Current FY (269)]]</f>
        <v>0</v>
      </c>
      <c r="H252" s="43">
        <v>0</v>
      </c>
      <c r="I252" s="43">
        <v>1530.48</v>
      </c>
      <c r="J252" s="15">
        <f>FinalAllocation[[#This Row],[Required PSPS Carryover (266)]]+FinalAllocation[[#This Row],[Required PSPS Current FY (268)]]</f>
        <v>1530.48</v>
      </c>
      <c r="K252" s="43">
        <v>515651.68999999994</v>
      </c>
      <c r="L252" s="43">
        <v>13882.39</v>
      </c>
      <c r="M252" s="44">
        <v>69315.75</v>
      </c>
      <c r="N252" s="9">
        <v>24619.51</v>
      </c>
      <c r="O252" s="4" t="s">
        <v>501</v>
      </c>
      <c r="T252"/>
    </row>
    <row r="253" spans="1:20" ht="15.75" x14ac:dyDescent="0.25">
      <c r="A253" s="4" t="s">
        <v>503</v>
      </c>
      <c r="B253" s="48" t="s">
        <v>246</v>
      </c>
      <c r="C253" s="46">
        <v>2824162.87</v>
      </c>
      <c r="D253" s="61">
        <v>0</v>
      </c>
      <c r="E253" s="15">
        <v>0</v>
      </c>
      <c r="F253" s="24" t="str">
        <f t="shared" si="4"/>
        <v>Not Required</v>
      </c>
      <c r="G253" s="10">
        <f>FinalAllocation[[#This Row],[Required CCEIS Carryover (267)]]+FinalAllocation[[#This Row],[Required CCEIS Current FY (269)]]</f>
        <v>0</v>
      </c>
      <c r="H253" s="43">
        <v>2547.89</v>
      </c>
      <c r="I253" s="43">
        <v>0</v>
      </c>
      <c r="J253" s="15">
        <f>FinalAllocation[[#This Row],[Required PSPS Carryover (266)]]+FinalAllocation[[#This Row],[Required PSPS Current FY (268)]]</f>
        <v>2547.89</v>
      </c>
      <c r="K253" s="43">
        <v>794997.21999999986</v>
      </c>
      <c r="L253" s="43">
        <v>29985.51</v>
      </c>
      <c r="M253" s="44">
        <v>78137.75</v>
      </c>
      <c r="N253" s="9">
        <v>27752.9</v>
      </c>
      <c r="O253" s="4" t="s">
        <v>503</v>
      </c>
      <c r="T253"/>
    </row>
    <row r="254" spans="1:20" ht="15.75" x14ac:dyDescent="0.25">
      <c r="A254" s="4" t="s">
        <v>502</v>
      </c>
      <c r="B254" s="47" t="s">
        <v>247</v>
      </c>
      <c r="C254" s="46">
        <v>217265.14</v>
      </c>
      <c r="D254" s="61">
        <v>0</v>
      </c>
      <c r="E254" s="15">
        <v>0</v>
      </c>
      <c r="F254" s="24" t="str">
        <f t="shared" si="4"/>
        <v>Not Required</v>
      </c>
      <c r="G254" s="10">
        <f>FinalAllocation[[#This Row],[Required CCEIS Carryover (267)]]+FinalAllocation[[#This Row],[Required CCEIS Current FY (269)]]</f>
        <v>0</v>
      </c>
      <c r="H254" s="43">
        <v>2264.75</v>
      </c>
      <c r="I254" s="43">
        <v>0</v>
      </c>
      <c r="J254" s="15">
        <f>FinalAllocation[[#This Row],[Required PSPS Carryover (266)]]+FinalAllocation[[#This Row],[Required PSPS Current FY (268)]]</f>
        <v>2264.75</v>
      </c>
      <c r="K254" s="43">
        <v>170362.53000000003</v>
      </c>
      <c r="L254" s="43">
        <v>7720.18</v>
      </c>
      <c r="M254" s="44">
        <v>16383.72</v>
      </c>
      <c r="N254" s="9">
        <v>5819.15</v>
      </c>
      <c r="O254" s="4" t="s">
        <v>502</v>
      </c>
      <c r="T254"/>
    </row>
    <row r="255" spans="1:20" ht="15.75" x14ac:dyDescent="0.25">
      <c r="A255" s="4" t="s">
        <v>504</v>
      </c>
      <c r="B255" s="48" t="s">
        <v>248</v>
      </c>
      <c r="C255" s="46">
        <v>430415.97</v>
      </c>
      <c r="D255" s="61">
        <v>0</v>
      </c>
      <c r="E255" s="15">
        <v>0</v>
      </c>
      <c r="F255" s="24" t="str">
        <f t="shared" si="4"/>
        <v>Not Required</v>
      </c>
      <c r="G255" s="10">
        <f>FinalAllocation[[#This Row],[Required CCEIS Carryover (267)]]+FinalAllocation[[#This Row],[Required CCEIS Current FY (269)]]</f>
        <v>0</v>
      </c>
      <c r="H255" s="43">
        <v>2943.93</v>
      </c>
      <c r="I255" s="43">
        <v>1646.65</v>
      </c>
      <c r="J255" s="15">
        <f>FinalAllocation[[#This Row],[Required PSPS Carryover (266)]]+FinalAllocation[[#This Row],[Required PSPS Current FY (268)]]</f>
        <v>4590.58</v>
      </c>
      <c r="K255" s="43">
        <v>208093.61000000002</v>
      </c>
      <c r="L255" s="43">
        <v>11138</v>
      </c>
      <c r="M255" s="44">
        <v>37808.589999999997</v>
      </c>
      <c r="N255" s="9">
        <v>13428.82</v>
      </c>
      <c r="O255" s="4" t="s">
        <v>504</v>
      </c>
      <c r="T255"/>
    </row>
    <row r="256" spans="1:20" ht="15.75" x14ac:dyDescent="0.25">
      <c r="A256" s="4" t="s">
        <v>505</v>
      </c>
      <c r="B256" s="48" t="s">
        <v>249</v>
      </c>
      <c r="C256" s="46">
        <v>730587.6</v>
      </c>
      <c r="D256" s="61">
        <v>0</v>
      </c>
      <c r="E256" s="15">
        <v>0</v>
      </c>
      <c r="F256" s="24" t="str">
        <f t="shared" si="4"/>
        <v>Not Required</v>
      </c>
      <c r="G256" s="10">
        <f>FinalAllocation[[#This Row],[Required CCEIS Carryover (267)]]+FinalAllocation[[#This Row],[Required CCEIS Current FY (269)]]</f>
        <v>0</v>
      </c>
      <c r="H256" s="43">
        <v>0</v>
      </c>
      <c r="I256" s="43">
        <v>0</v>
      </c>
      <c r="J256" s="15">
        <f>FinalAllocation[[#This Row],[Required PSPS Carryover (266)]]+FinalAllocation[[#This Row],[Required PSPS Current FY (268)]]</f>
        <v>0</v>
      </c>
      <c r="K256" s="43">
        <v>376907.84</v>
      </c>
      <c r="L256" s="43">
        <v>46629.62</v>
      </c>
      <c r="M256" s="44">
        <v>49151.16</v>
      </c>
      <c r="N256" s="9">
        <v>17457.47</v>
      </c>
      <c r="O256" s="4" t="s">
        <v>505</v>
      </c>
      <c r="T256"/>
    </row>
    <row r="257" spans="1:20" ht="15.75" x14ac:dyDescent="0.25">
      <c r="A257" s="4" t="s">
        <v>506</v>
      </c>
      <c r="B257" s="48" t="s">
        <v>250</v>
      </c>
      <c r="C257" s="46">
        <v>382785.07</v>
      </c>
      <c r="D257" s="61">
        <v>0</v>
      </c>
      <c r="E257" s="15">
        <v>0</v>
      </c>
      <c r="F257" s="24" t="str">
        <f t="shared" si="4"/>
        <v>Not Required</v>
      </c>
      <c r="G257" s="10">
        <f>FinalAllocation[[#This Row],[Required CCEIS Carryover (267)]]+FinalAllocation[[#This Row],[Required CCEIS Current FY (269)]]</f>
        <v>0</v>
      </c>
      <c r="H257" s="43">
        <v>5360.4</v>
      </c>
      <c r="I257" s="43">
        <v>8237.51</v>
      </c>
      <c r="J257" s="15">
        <f>FinalAllocation[[#This Row],[Required PSPS Carryover (266)]]+FinalAllocation[[#This Row],[Required PSPS Current FY (268)]]</f>
        <v>13597.91</v>
      </c>
      <c r="K257" s="43">
        <v>359932.77</v>
      </c>
      <c r="L257" s="43">
        <v>28818.84</v>
      </c>
      <c r="M257" s="44">
        <v>17644</v>
      </c>
      <c r="N257" s="9">
        <v>6266.78</v>
      </c>
      <c r="O257" s="4" t="s">
        <v>506</v>
      </c>
      <c r="T257"/>
    </row>
    <row r="258" spans="1:20" ht="15.75" x14ac:dyDescent="0.25">
      <c r="A258" s="4" t="s">
        <v>507</v>
      </c>
      <c r="B258" s="47" t="s">
        <v>251</v>
      </c>
      <c r="C258" s="46">
        <v>465737.57</v>
      </c>
      <c r="D258" s="61">
        <v>0</v>
      </c>
      <c r="E258" s="15">
        <v>0</v>
      </c>
      <c r="F258" s="24" t="str">
        <f t="shared" ref="F258:F263" si="5">IF(G258=0,"Not Required","Required")</f>
        <v>Not Required</v>
      </c>
      <c r="G258" s="10">
        <f>FinalAllocation[[#This Row],[Required CCEIS Carryover (267)]]+FinalAllocation[[#This Row],[Required CCEIS Current FY (269)]]</f>
        <v>0</v>
      </c>
      <c r="H258" s="43">
        <v>0</v>
      </c>
      <c r="I258" s="43">
        <v>0</v>
      </c>
      <c r="J258" s="15">
        <f>FinalAllocation[[#This Row],[Required PSPS Carryover (266)]]+FinalAllocation[[#This Row],[Required PSPS Current FY (268)]]</f>
        <v>0</v>
      </c>
      <c r="K258" s="43">
        <v>196267.22</v>
      </c>
      <c r="L258" s="43">
        <v>6989.94</v>
      </c>
      <c r="M258" s="44">
        <v>30246.87</v>
      </c>
      <c r="N258" s="9">
        <v>10743.06</v>
      </c>
      <c r="O258" s="4" t="s">
        <v>507</v>
      </c>
      <c r="T258"/>
    </row>
    <row r="259" spans="1:20" ht="15.75" x14ac:dyDescent="0.25">
      <c r="A259" s="4" t="s">
        <v>508</v>
      </c>
      <c r="B259" s="47" t="s">
        <v>252</v>
      </c>
      <c r="C259" s="46">
        <v>3818587.44</v>
      </c>
      <c r="D259" s="61">
        <v>0</v>
      </c>
      <c r="E259" s="15">
        <v>0</v>
      </c>
      <c r="F259" s="24" t="str">
        <f t="shared" si="5"/>
        <v>Not Required</v>
      </c>
      <c r="G259" s="10">
        <f>FinalAllocation[[#This Row],[Required CCEIS Carryover (267)]]+FinalAllocation[[#This Row],[Required CCEIS Current FY (269)]]</f>
        <v>0</v>
      </c>
      <c r="H259" s="43">
        <v>2986.23</v>
      </c>
      <c r="I259" s="43">
        <v>29038.81</v>
      </c>
      <c r="J259" s="15">
        <f>FinalAllocation[[#This Row],[Required PSPS Carryover (266)]]+FinalAllocation[[#This Row],[Required PSPS Current FY (268)]]</f>
        <v>32025.040000000001</v>
      </c>
      <c r="K259" s="43">
        <v>1108894.48</v>
      </c>
      <c r="L259" s="43">
        <v>27705.66</v>
      </c>
      <c r="M259" s="44">
        <v>149974.07999999999</v>
      </c>
      <c r="N259" s="9">
        <v>53267.68</v>
      </c>
      <c r="O259" s="4" t="s">
        <v>508</v>
      </c>
      <c r="T259"/>
    </row>
    <row r="260" spans="1:20" ht="15.75" x14ac:dyDescent="0.25">
      <c r="A260" s="4" t="s">
        <v>509</v>
      </c>
      <c r="B260" s="47" t="s">
        <v>253</v>
      </c>
      <c r="C260" s="46">
        <v>247464.03</v>
      </c>
      <c r="D260" s="61">
        <v>0</v>
      </c>
      <c r="E260" s="15">
        <v>0</v>
      </c>
      <c r="F260" s="24" t="str">
        <f t="shared" si="5"/>
        <v>Not Required</v>
      </c>
      <c r="G260" s="10">
        <f>FinalAllocation[[#This Row],[Required CCEIS Carryover (267)]]+FinalAllocation[[#This Row],[Required CCEIS Current FY (269)]]</f>
        <v>0</v>
      </c>
      <c r="H260" s="43">
        <v>0</v>
      </c>
      <c r="I260" s="43">
        <v>0</v>
      </c>
      <c r="J260" s="15">
        <f>FinalAllocation[[#This Row],[Required PSPS Carryover (266)]]+FinalAllocation[[#This Row],[Required PSPS Current FY (268)]]</f>
        <v>0</v>
      </c>
      <c r="K260" s="43">
        <v>173144.74</v>
      </c>
      <c r="L260" s="43">
        <v>16601.16</v>
      </c>
      <c r="M260" s="44">
        <v>22685.15</v>
      </c>
      <c r="N260" s="9">
        <v>8057.29</v>
      </c>
      <c r="O260" s="4" t="s">
        <v>509</v>
      </c>
      <c r="T260"/>
    </row>
    <row r="261" spans="1:20" ht="15.75" x14ac:dyDescent="0.25">
      <c r="A261" s="4" t="s">
        <v>510</v>
      </c>
      <c r="B261" s="48" t="s">
        <v>254</v>
      </c>
      <c r="C261" s="46">
        <v>534569.80000000005</v>
      </c>
      <c r="D261" s="61">
        <v>0</v>
      </c>
      <c r="E261" s="15">
        <v>0</v>
      </c>
      <c r="F261" s="24" t="str">
        <f t="shared" si="5"/>
        <v>Not Required</v>
      </c>
      <c r="G261" s="10">
        <f>FinalAllocation[[#This Row],[Required CCEIS Carryover (267)]]+FinalAllocation[[#This Row],[Required CCEIS Current FY (269)]]</f>
        <v>0</v>
      </c>
      <c r="H261" s="43">
        <v>0</v>
      </c>
      <c r="I261" s="43">
        <v>0</v>
      </c>
      <c r="J261" s="15">
        <f>FinalAllocation[[#This Row],[Required PSPS Carryover (266)]]+FinalAllocation[[#This Row],[Required PSPS Current FY (268)]]</f>
        <v>0</v>
      </c>
      <c r="K261" s="43">
        <v>215135.51</v>
      </c>
      <c r="L261" s="43">
        <v>11052.95</v>
      </c>
      <c r="M261" s="44">
        <v>27726.3</v>
      </c>
      <c r="N261" s="9">
        <v>9847.7999999999993</v>
      </c>
      <c r="O261" s="4" t="s">
        <v>510</v>
      </c>
      <c r="T261"/>
    </row>
    <row r="262" spans="1:20" ht="15.75" x14ac:dyDescent="0.25">
      <c r="A262" s="4" t="s">
        <v>511</v>
      </c>
      <c r="B262" s="48" t="s">
        <v>255</v>
      </c>
      <c r="C262" s="46">
        <v>577901.78</v>
      </c>
      <c r="D262" s="61">
        <v>0</v>
      </c>
      <c r="E262" s="15">
        <v>0</v>
      </c>
      <c r="F262" s="24" t="str">
        <f t="shared" si="5"/>
        <v>Not Required</v>
      </c>
      <c r="G262" s="10">
        <f>FinalAllocation[[#This Row],[Required CCEIS Carryover (267)]]+FinalAllocation[[#This Row],[Required CCEIS Current FY (269)]]</f>
        <v>0</v>
      </c>
      <c r="H262" s="43">
        <v>0</v>
      </c>
      <c r="I262" s="43">
        <v>0</v>
      </c>
      <c r="J262" s="15">
        <f>FinalAllocation[[#This Row],[Required PSPS Carryover (266)]]+FinalAllocation[[#This Row],[Required PSPS Current FY (268)]]</f>
        <v>0</v>
      </c>
      <c r="K262" s="43">
        <v>191048.8</v>
      </c>
      <c r="L262" s="43">
        <v>4368.9399999999996</v>
      </c>
      <c r="M262" s="44">
        <v>47890.879999999997</v>
      </c>
      <c r="N262" s="9">
        <v>17009.84</v>
      </c>
      <c r="O262" s="4" t="s">
        <v>511</v>
      </c>
      <c r="T262"/>
    </row>
    <row r="263" spans="1:20" ht="15.75" x14ac:dyDescent="0.25">
      <c r="A263" s="4" t="s">
        <v>512</v>
      </c>
      <c r="B263" s="47" t="s">
        <v>256</v>
      </c>
      <c r="C263" s="46">
        <v>1732320.79</v>
      </c>
      <c r="D263" s="61">
        <v>0</v>
      </c>
      <c r="E263" s="15">
        <v>0</v>
      </c>
      <c r="F263" s="24" t="str">
        <f t="shared" si="5"/>
        <v>Not Required</v>
      </c>
      <c r="G263" s="10">
        <f>FinalAllocation[[#This Row],[Required CCEIS Carryover (267)]]+FinalAllocation[[#This Row],[Required CCEIS Current FY (269)]]</f>
        <v>0</v>
      </c>
      <c r="H263" s="43">
        <v>0</v>
      </c>
      <c r="I263" s="43">
        <v>0</v>
      </c>
      <c r="J263" s="15">
        <f>FinalAllocation[[#This Row],[Required PSPS Carryover (266)]]+FinalAllocation[[#This Row],[Required PSPS Current FY (268)]]</f>
        <v>0</v>
      </c>
      <c r="K263" s="43">
        <v>524873.68000000005</v>
      </c>
      <c r="L263" s="43">
        <v>17275.43</v>
      </c>
      <c r="M263" s="44">
        <v>103343.48</v>
      </c>
      <c r="N263" s="9">
        <v>36705.46</v>
      </c>
      <c r="O263" s="4" t="s">
        <v>512</v>
      </c>
      <c r="T263"/>
    </row>
    <row r="264" spans="1:20" ht="15.75" x14ac:dyDescent="0.25">
      <c r="A264" s="4" t="s">
        <v>513</v>
      </c>
      <c r="B264" s="48" t="s">
        <v>257</v>
      </c>
      <c r="C264" s="46">
        <v>188589.13</v>
      </c>
      <c r="D264" s="61">
        <v>0</v>
      </c>
      <c r="E264" s="15">
        <v>0</v>
      </c>
      <c r="F264" s="24" t="str">
        <f t="shared" ref="F264:F265" si="6">IF(G264=0,"Not Required","Required")</f>
        <v>Not Required</v>
      </c>
      <c r="G264" s="15"/>
      <c r="H264" s="43">
        <v>683.93</v>
      </c>
      <c r="I264" s="43">
        <v>1315.1</v>
      </c>
      <c r="J264" s="55">
        <f>FinalAllocation[[#This Row],[Required PSPS Carryover (266)]]+FinalAllocation[[#This Row],[Required PSPS Current FY (268)]]</f>
        <v>1999.0299999999997</v>
      </c>
      <c r="K264" s="56">
        <v>88127.959999999992</v>
      </c>
      <c r="L264" s="56">
        <v>2246.23</v>
      </c>
      <c r="M264" s="58">
        <v>26466.01</v>
      </c>
      <c r="N264" s="59">
        <v>9400.17</v>
      </c>
      <c r="O264" s="4" t="s">
        <v>513</v>
      </c>
      <c r="Q264" s="45"/>
    </row>
    <row r="265" spans="1:20" ht="15.75" x14ac:dyDescent="0.25">
      <c r="A265" s="4" t="s">
        <v>514</v>
      </c>
      <c r="B265" s="54" t="s">
        <v>258</v>
      </c>
      <c r="C265" s="46">
        <v>806264.58</v>
      </c>
      <c r="D265" s="61">
        <v>0</v>
      </c>
      <c r="E265" s="15">
        <v>0</v>
      </c>
      <c r="F265" s="24" t="str">
        <f t="shared" si="6"/>
        <v>Not Required</v>
      </c>
      <c r="G265" s="15"/>
      <c r="H265" s="43">
        <v>0</v>
      </c>
      <c r="I265" s="43"/>
      <c r="J265" s="15">
        <f>FinalAllocation[[#This Row],[Required PSPS Carryover (266)]]+FinalAllocation[[#This Row],[Required PSPS Current FY (268)]]</f>
        <v>0</v>
      </c>
      <c r="K265" s="57">
        <v>238463.11</v>
      </c>
      <c r="L265" s="57">
        <v>8756.73</v>
      </c>
      <c r="M265" s="60">
        <v>42849.73</v>
      </c>
      <c r="N265" s="9">
        <v>15219.33</v>
      </c>
      <c r="O265" s="4" t="s">
        <v>514</v>
      </c>
    </row>
    <row r="266" spans="1:20" x14ac:dyDescent="0.25">
      <c r="C266" s="11">
        <f t="shared" ref="C266:N266" si="7">SUM(C3:C265)</f>
        <v>421199138.48999989</v>
      </c>
      <c r="D266" s="11">
        <f t="shared" si="7"/>
        <v>725106.5299999998</v>
      </c>
      <c r="E266" s="11">
        <f t="shared" si="7"/>
        <v>1585796.6100000003</v>
      </c>
      <c r="F266" s="11">
        <f t="shared" si="7"/>
        <v>0</v>
      </c>
      <c r="G266" s="11">
        <f t="shared" si="7"/>
        <v>2310903.14</v>
      </c>
      <c r="H266" s="11">
        <f t="shared" si="7"/>
        <v>1132861.6399999994</v>
      </c>
      <c r="I266" s="11">
        <f t="shared" si="7"/>
        <v>2075211.3900000001</v>
      </c>
      <c r="J266" s="11">
        <f t="shared" si="7"/>
        <v>3208073.0299999989</v>
      </c>
      <c r="K266" s="11">
        <f t="shared" si="7"/>
        <v>142787349.90000004</v>
      </c>
      <c r="L266" s="11">
        <f t="shared" si="7"/>
        <v>6701841.8600000041</v>
      </c>
      <c r="M266" s="11">
        <f t="shared" si="7"/>
        <v>18485049.329999987</v>
      </c>
      <c r="N266" s="11">
        <f t="shared" si="7"/>
        <v>6657407.9700000007</v>
      </c>
    </row>
  </sheetData>
  <sheetProtection algorithmName="SHA-512" hashValue="VWFrkot2q//FNZsRF1wtj2syTj/U95MlcJBYXk+aC7WHg+ZDhWxdDYfG85YxpIPHBvUhlbqygPyD+aqUmZZ+wg==" saltValue="nMscEP0QLbCqZngUpJeHDQ==" spinCount="100000" sheet="1" objects="1" scenarios="1"/>
  <phoneticPr fontId="9" type="noConversion"/>
  <conditionalFormatting sqref="F1">
    <cfRule type="expression" priority="2">
      <formula>IF(#REF!=0,"Required","Not Required")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0C2-BFD8-4F91-8D65-C4F7EEBFE859}">
  <sheetPr codeName="Sheet3">
    <tabColor theme="4" tint="-0.249977111117893"/>
  </sheetPr>
  <dimension ref="A1:D23"/>
  <sheetViews>
    <sheetView workbookViewId="0">
      <selection activeCell="B1" sqref="B1"/>
    </sheetView>
  </sheetViews>
  <sheetFormatPr defaultColWidth="9.140625" defaultRowHeight="15" x14ac:dyDescent="0.25"/>
  <cols>
    <col min="1" max="1" width="25" style="17" customWidth="1"/>
    <col min="2" max="2" width="60.42578125" style="17" customWidth="1"/>
    <col min="3" max="3" width="9.140625" style="17"/>
    <col min="4" max="4" width="18.85546875" style="17" customWidth="1"/>
    <col min="5" max="16384" width="9.140625" style="17"/>
  </cols>
  <sheetData>
    <row r="1" spans="1:4" ht="18.75" x14ac:dyDescent="0.3">
      <c r="A1" s="35" t="s">
        <v>259</v>
      </c>
      <c r="B1" s="33" t="s">
        <v>533</v>
      </c>
      <c r="D1" s="18"/>
    </row>
    <row r="2" spans="1:4" ht="16.5" x14ac:dyDescent="0.3">
      <c r="A2" s="36" t="s">
        <v>0</v>
      </c>
      <c r="B2" s="19" t="str" cm="1">
        <f t="array" ref="B2">INDEX(FinalAllocation[],MATCH($B$1,Districts,0),ROWS($B$1:B2))</f>
        <v>R2D2XYZ3M</v>
      </c>
    </row>
    <row r="3" spans="1:4" ht="16.5" x14ac:dyDescent="0.3">
      <c r="A3" s="37" t="s">
        <v>555</v>
      </c>
      <c r="B3" s="32" cm="1">
        <f t="array" ref="B3">INDEX(FinalAllocation[],MATCH($B$1,Districts,0),ROWS($B$1:B3))</f>
        <v>2008590.66</v>
      </c>
    </row>
    <row r="4" spans="1:4" ht="30" x14ac:dyDescent="0.3">
      <c r="A4" s="37" t="s">
        <v>536</v>
      </c>
      <c r="B4" s="32" cm="1">
        <f t="array" ref="B4">INDEX(FinalAllocation[],MATCH($B$1,Districts,0),ROWS($B$1:B4))</f>
        <v>12362.56</v>
      </c>
    </row>
    <row r="5" spans="1:4" ht="30" x14ac:dyDescent="0.3">
      <c r="A5" s="37" t="s">
        <v>537</v>
      </c>
      <c r="B5" s="32" cm="1">
        <f t="array" ref="B5">INDEX(FinalAllocation[],MATCH($B$1,Districts,0),ROWS($B$1:B5))</f>
        <v>66367.8</v>
      </c>
    </row>
    <row r="6" spans="1:4" ht="30.75" x14ac:dyDescent="0.3">
      <c r="A6" s="38" t="s">
        <v>540</v>
      </c>
      <c r="B6" s="19" t="str" cm="1">
        <f t="array" ref="B6">INDEX(FinalAllocation[],MATCH($B$1,Districts,0),ROWS($B$1:B6))</f>
        <v>Required</v>
      </c>
    </row>
    <row r="7" spans="1:4" ht="16.5" x14ac:dyDescent="0.3">
      <c r="A7" s="37" t="s">
        <v>535</v>
      </c>
      <c r="B7" s="32" cm="1">
        <f t="array" ref="B7">INDEX(FinalAllocation[],MATCH($B$1,Districts,0),ROWS($B$1:B7))</f>
        <v>78730.36</v>
      </c>
    </row>
    <row r="8" spans="1:4" ht="30" x14ac:dyDescent="0.3">
      <c r="A8" s="37" t="s">
        <v>538</v>
      </c>
      <c r="B8" s="32" cm="1">
        <f t="array" ref="B8">INDEX(FinalAllocation[],MATCH($B$1,Districts,0),ROWS($B$1:B8))</f>
        <v>4279.76</v>
      </c>
    </row>
    <row r="9" spans="1:4" ht="30" x14ac:dyDescent="0.3">
      <c r="A9" s="37" t="s">
        <v>539</v>
      </c>
      <c r="B9" s="32" cm="1">
        <f t="array" ref="B9">INDEX(FinalAllocation[],MATCH($B$1,Districts,0),ROWS($B$1:B9))</f>
        <v>10670.1</v>
      </c>
    </row>
    <row r="10" spans="1:4" ht="16.5" x14ac:dyDescent="0.3">
      <c r="A10" s="37" t="s">
        <v>541</v>
      </c>
      <c r="B10" s="32" cm="1">
        <f t="array" ref="B10">INDEX(FinalAllocation[],MATCH($B$1,Districts,0),ROWS($B$1:B10))</f>
        <v>14949.86</v>
      </c>
    </row>
    <row r="11" spans="1:4" ht="16.5" x14ac:dyDescent="0.3">
      <c r="A11" s="37" t="s">
        <v>517</v>
      </c>
      <c r="B11" s="32" cm="1">
        <f t="array" ref="B11">INDEX(FinalAllocation[],MATCH($B$1,Districts,0),ROWS($B$1:B11))</f>
        <v>523309.8</v>
      </c>
    </row>
    <row r="12" spans="1:4" ht="16.5" x14ac:dyDescent="0.3">
      <c r="A12" s="37" t="s">
        <v>518</v>
      </c>
      <c r="B12" s="32" cm="1">
        <f t="array" ref="B12">INDEX(FinalAllocation[],MATCH($B$1,Districts,0),ROWS($B$1:B12))</f>
        <v>14933.98</v>
      </c>
    </row>
    <row r="13" spans="1:4" ht="16.5" x14ac:dyDescent="0.3">
      <c r="A13" s="39" t="s">
        <v>519</v>
      </c>
      <c r="B13" s="32" cm="1">
        <f t="array" ref="B13">INDEX(FinalAllocation[],MATCH($B$1,Districts,0),ROWS($B$1:B13))</f>
        <v>58324.53</v>
      </c>
    </row>
    <row r="14" spans="1:4" ht="16.5" x14ac:dyDescent="0.3">
      <c r="A14" s="40" t="s">
        <v>520</v>
      </c>
      <c r="B14" s="32" cm="1">
        <f t="array" ref="B14">INDEX(FinalAllocation[],MATCH($B$1,Districts,0),ROWS($B$1:B14))</f>
        <v>19785.509999999998</v>
      </c>
    </row>
    <row r="15" spans="1:4" ht="16.5" x14ac:dyDescent="0.3">
      <c r="A15" s="35" t="s">
        <v>515</v>
      </c>
      <c r="B15" s="19" t="str" cm="1">
        <f t="array" ref="B15">INDEX(FinalAllocation[],MATCH($B$1,Districts,0),ROWS($B$1:B15))</f>
        <v>9999   SAMPLE DISTRICT</v>
      </c>
    </row>
    <row r="23" spans="2:2" x14ac:dyDescent="0.25">
      <c r="B23" s="20"/>
    </row>
  </sheetData>
  <sheetProtection algorithmName="SHA-512" hashValue="OM8a3tAZKTpqP+dXG2xDDzBUolox2uWEcL/a6UMpnUmxgRgELYK53d0w4NfZzL1Emd6lPnpBTxav44tVYkx4ZQ==" saltValue="MPzHquTX0P8OEqZ7vo5dIw==" spinCount="100000" sheet="1" objects="1" scenarios="1"/>
  <protectedRanges>
    <protectedRange sqref="B1" name="Range1"/>
  </protectedRanges>
  <conditionalFormatting sqref="A6">
    <cfRule type="expression" priority="1">
      <formula>IF(E6=0,"Required","Not Required")</formula>
    </cfRule>
  </conditionalFormatting>
  <dataValidations count="1">
    <dataValidation type="list" allowBlank="1" showInputMessage="1" showErrorMessage="1" sqref="B1" xr:uid="{0421256D-BC8A-4D13-95F4-49157BE3DED4}">
      <formula1>Districts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931A-EE77-42F6-B7B4-1982970D8D83}">
  <sheetPr codeName="Sheet1">
    <tabColor theme="9" tint="-0.249977111117893"/>
  </sheetPr>
  <dimension ref="B1:F44"/>
  <sheetViews>
    <sheetView tabSelected="1" zoomScaleNormal="100" workbookViewId="0">
      <selection activeCell="L22" sqref="L22"/>
    </sheetView>
  </sheetViews>
  <sheetFormatPr defaultRowHeight="15" x14ac:dyDescent="0.25"/>
  <cols>
    <col min="2" max="2" width="24.7109375" customWidth="1"/>
    <col min="3" max="3" width="13" customWidth="1"/>
    <col min="4" max="4" width="22" customWidth="1"/>
    <col min="6" max="6" width="9.140625" customWidth="1"/>
  </cols>
  <sheetData>
    <row r="1" spans="2:6" ht="18.75" customHeight="1" x14ac:dyDescent="0.35">
      <c r="B1" s="68" t="s">
        <v>521</v>
      </c>
      <c r="C1" s="68"/>
      <c r="D1" s="68"/>
      <c r="E1" s="68"/>
    </row>
    <row r="2" spans="2:6" ht="21" customHeight="1" x14ac:dyDescent="0.35">
      <c r="B2" s="29" t="s">
        <v>522</v>
      </c>
      <c r="C2" s="29"/>
      <c r="D2" s="29"/>
      <c r="E2" s="21"/>
    </row>
    <row r="3" spans="2:6" ht="21" customHeight="1" x14ac:dyDescent="0.35">
      <c r="B3" s="68" t="s">
        <v>531</v>
      </c>
      <c r="C3" s="68"/>
      <c r="D3" s="68"/>
      <c r="E3" s="68"/>
    </row>
    <row r="4" spans="2:6" ht="21" customHeight="1" x14ac:dyDescent="0.35">
      <c r="B4" s="68" t="s">
        <v>557</v>
      </c>
      <c r="C4" s="68"/>
      <c r="D4" s="68"/>
      <c r="E4" s="68"/>
    </row>
    <row r="5" spans="2:6" ht="21" x14ac:dyDescent="0.25">
      <c r="E5" s="21"/>
    </row>
    <row r="6" spans="2:6" ht="18.75" x14ac:dyDescent="0.3">
      <c r="B6" s="25" t="s">
        <v>525</v>
      </c>
      <c r="C6" s="69" t="str">
        <f>'District Data'!B15</f>
        <v>9999   SAMPLE DISTRICT</v>
      </c>
      <c r="D6" s="69"/>
      <c r="E6" s="69"/>
    </row>
    <row r="8" spans="2:6" ht="15.75" x14ac:dyDescent="0.25">
      <c r="B8" s="22"/>
    </row>
    <row r="9" spans="2:6" ht="18.75" x14ac:dyDescent="0.3">
      <c r="B9" s="67" t="s">
        <v>523</v>
      </c>
      <c r="C9" s="67"/>
      <c r="D9" s="67"/>
      <c r="E9" s="67"/>
      <c r="F9" s="67"/>
    </row>
    <row r="21" spans="2:5" ht="18.75" x14ac:dyDescent="0.3">
      <c r="B21" s="66" t="s">
        <v>530</v>
      </c>
      <c r="C21" s="66"/>
      <c r="D21" s="66"/>
    </row>
    <row r="22" spans="2:5" ht="15.75" x14ac:dyDescent="0.25">
      <c r="B22" s="30" t="s">
        <v>555</v>
      </c>
      <c r="C22" s="64">
        <f>'District Data'!B3</f>
        <v>2008590.66</v>
      </c>
      <c r="D22" s="65"/>
    </row>
    <row r="25" spans="2:5" ht="18.75" x14ac:dyDescent="0.3">
      <c r="B25" s="70" t="s">
        <v>524</v>
      </c>
      <c r="C25" s="71"/>
      <c r="D25" s="71"/>
      <c r="E25" s="26"/>
    </row>
    <row r="26" spans="2:5" ht="31.5" customHeight="1" x14ac:dyDescent="0.25">
      <c r="B26" s="31" t="s">
        <v>536</v>
      </c>
      <c r="C26" s="64">
        <f>'District Data'!B4</f>
        <v>12362.56</v>
      </c>
      <c r="D26" s="65"/>
    </row>
    <row r="27" spans="2:5" ht="31.5" customHeight="1" x14ac:dyDescent="0.25">
      <c r="B27" s="31" t="s">
        <v>537</v>
      </c>
      <c r="C27" s="64">
        <f>'District Data'!B5</f>
        <v>66367.8</v>
      </c>
      <c r="D27" s="65"/>
    </row>
    <row r="28" spans="2:5" ht="31.5" customHeight="1" x14ac:dyDescent="0.25">
      <c r="B28" s="30" t="s">
        <v>535</v>
      </c>
      <c r="C28" s="42" t="str">
        <f>'District Data'!B6</f>
        <v>Required</v>
      </c>
      <c r="D28" s="41">
        <f>'District Data'!B7</f>
        <v>78730.36</v>
      </c>
    </row>
    <row r="29" spans="2:5" ht="31.5" customHeight="1" x14ac:dyDescent="0.25">
      <c r="B29" s="31" t="s">
        <v>538</v>
      </c>
      <c r="C29" s="64">
        <f>'District Data'!B8</f>
        <v>4279.76</v>
      </c>
      <c r="D29" s="65"/>
    </row>
    <row r="30" spans="2:5" ht="31.5" customHeight="1" x14ac:dyDescent="0.25">
      <c r="B30" s="31" t="s">
        <v>539</v>
      </c>
      <c r="C30" s="64">
        <f>'District Data'!B9</f>
        <v>10670.1</v>
      </c>
      <c r="D30" s="65"/>
    </row>
    <row r="31" spans="2:5" ht="31.5" customHeight="1" x14ac:dyDescent="0.25">
      <c r="B31" s="31" t="s">
        <v>542</v>
      </c>
      <c r="C31" s="62">
        <f>'District Data'!B10</f>
        <v>14949.86</v>
      </c>
      <c r="D31" s="63"/>
    </row>
    <row r="32" spans="2:5" ht="15.75" x14ac:dyDescent="0.25">
      <c r="B32" s="30" t="s">
        <v>527</v>
      </c>
      <c r="C32" s="62">
        <f>'District Data'!B11</f>
        <v>523309.8</v>
      </c>
      <c r="D32" s="63"/>
    </row>
    <row r="33" spans="2:4" ht="15.75" x14ac:dyDescent="0.25">
      <c r="B33" s="22"/>
      <c r="C33" s="22"/>
      <c r="D33" s="27"/>
    </row>
    <row r="34" spans="2:4" x14ac:dyDescent="0.25">
      <c r="B34" s="28"/>
    </row>
    <row r="35" spans="2:4" ht="18.75" x14ac:dyDescent="0.3">
      <c r="B35" s="66" t="s">
        <v>528</v>
      </c>
      <c r="C35" s="66"/>
      <c r="D35" s="66"/>
    </row>
    <row r="36" spans="2:4" ht="15.75" x14ac:dyDescent="0.25">
      <c r="B36" s="30" t="s">
        <v>527</v>
      </c>
      <c r="C36" s="64">
        <f>'District Data'!B12</f>
        <v>14933.98</v>
      </c>
      <c r="D36" s="65"/>
    </row>
    <row r="39" spans="2:4" ht="18.75" x14ac:dyDescent="0.3">
      <c r="B39" s="66" t="s">
        <v>529</v>
      </c>
      <c r="C39" s="66"/>
      <c r="D39" s="66"/>
    </row>
    <row r="40" spans="2:4" ht="15.75" x14ac:dyDescent="0.25">
      <c r="B40" s="30" t="s">
        <v>527</v>
      </c>
      <c r="C40" s="64">
        <f>'District Data'!B13</f>
        <v>58324.53</v>
      </c>
      <c r="D40" s="65"/>
    </row>
    <row r="43" spans="2:4" ht="18.75" x14ac:dyDescent="0.3">
      <c r="B43" s="66" t="s">
        <v>532</v>
      </c>
      <c r="C43" s="66"/>
      <c r="D43" s="66"/>
    </row>
    <row r="44" spans="2:4" ht="15.75" x14ac:dyDescent="0.25">
      <c r="B44" s="30" t="s">
        <v>527</v>
      </c>
      <c r="C44" s="64">
        <f>'District Data'!B14</f>
        <v>19785.509999999998</v>
      </c>
      <c r="D44" s="65"/>
    </row>
  </sheetData>
  <sheetProtection algorithmName="SHA-512" hashValue="hEmGTpu8DneDZ1PNUlsKzXe0TXONJLmBCRABTssRETwZ2ZjQ7thChWQlLV5gsh8AK09VkvhsSpg4M0OdX2Ub8w==" saltValue="hOg0GghrQbWLY4Rst3ao3g==" spinCount="100000" sheet="1" objects="1" scenarios="1"/>
  <mergeCells count="20">
    <mergeCell ref="B1:E1"/>
    <mergeCell ref="B4:E4"/>
    <mergeCell ref="C6:E6"/>
    <mergeCell ref="B25:D25"/>
    <mergeCell ref="C29:D29"/>
    <mergeCell ref="B3:E3"/>
    <mergeCell ref="C30:D30"/>
    <mergeCell ref="C26:D26"/>
    <mergeCell ref="C27:D27"/>
    <mergeCell ref="B9:F9"/>
    <mergeCell ref="B21:D21"/>
    <mergeCell ref="C22:D22"/>
    <mergeCell ref="C31:D31"/>
    <mergeCell ref="C32:D32"/>
    <mergeCell ref="C44:D44"/>
    <mergeCell ref="B39:D39"/>
    <mergeCell ref="B43:D43"/>
    <mergeCell ref="B35:D35"/>
    <mergeCell ref="C36:D36"/>
    <mergeCell ref="C40:D40"/>
  </mergeCells>
  <pageMargins left="0.7" right="0.7" top="0.75" bottom="0.75" header="0.3" footer="0.3"/>
  <pageSetup scale="81" orientation="portrait" r:id="rId1"/>
  <colBreaks count="1" manualBreakCount="1">
    <brk id="9" max="44" man="1"/>
  </colBreaks>
  <drawing r:id="rId2"/>
  <legacyDrawing r:id="rId3"/>
  <controls>
    <mc:AlternateContent xmlns:mc="http://schemas.openxmlformats.org/markup-compatibility/2006">
      <mc:Choice Requires="x14">
        <control shapeId="1039" r:id="rId4" name="CheckBox1">
          <controlPr defaultSize="0" autoLine="0" r:id="rId5">
            <anchor moveWithCells="1">
              <from>
                <xdr:col>1</xdr:col>
                <xdr:colOff>38100</xdr:colOff>
                <xdr:row>9</xdr:row>
                <xdr:rowOff>95250</xdr:rowOff>
              </from>
              <to>
                <xdr:col>5</xdr:col>
                <xdr:colOff>19050</xdr:colOff>
                <xdr:row>10</xdr:row>
                <xdr:rowOff>171450</xdr:rowOff>
              </to>
            </anchor>
          </controlPr>
        </control>
      </mc:Choice>
      <mc:Fallback>
        <control shapeId="1039" r:id="rId4" name="CheckBox1"/>
      </mc:Fallback>
    </mc:AlternateContent>
    <mc:AlternateContent xmlns:mc="http://schemas.openxmlformats.org/markup-compatibility/2006">
      <mc:Choice Requires="x14">
        <control shapeId="1040" r:id="rId6" name="CheckBox2">
          <controlPr defaultSize="0" autoLine="0" r:id="rId7">
            <anchor moveWithCells="1">
              <from>
                <xdr:col>1</xdr:col>
                <xdr:colOff>28575</xdr:colOff>
                <xdr:row>10</xdr:row>
                <xdr:rowOff>133350</xdr:rowOff>
              </from>
              <to>
                <xdr:col>5</xdr:col>
                <xdr:colOff>447675</xdr:colOff>
                <xdr:row>12</xdr:row>
                <xdr:rowOff>19050</xdr:rowOff>
              </to>
            </anchor>
          </controlPr>
        </control>
      </mc:Choice>
      <mc:Fallback>
        <control shapeId="1040" r:id="rId6" name="CheckBox2"/>
      </mc:Fallback>
    </mc:AlternateContent>
    <mc:AlternateContent xmlns:mc="http://schemas.openxmlformats.org/markup-compatibility/2006">
      <mc:Choice Requires="x14">
        <control shapeId="1042" r:id="rId8" name="CheckBox3">
          <controlPr defaultSize="0" autoLine="0" autoPict="0" r:id="rId9">
            <anchor moveWithCells="1">
              <from>
                <xdr:col>1</xdr:col>
                <xdr:colOff>38100</xdr:colOff>
                <xdr:row>11</xdr:row>
                <xdr:rowOff>180975</xdr:rowOff>
              </from>
              <to>
                <xdr:col>6</xdr:col>
                <xdr:colOff>314325</xdr:colOff>
                <xdr:row>13</xdr:row>
                <xdr:rowOff>66675</xdr:rowOff>
              </to>
            </anchor>
          </controlPr>
        </control>
      </mc:Choice>
      <mc:Fallback>
        <control shapeId="1042" r:id="rId8" name="CheckBox3"/>
      </mc:Fallback>
    </mc:AlternateContent>
    <mc:AlternateContent xmlns:mc="http://schemas.openxmlformats.org/markup-compatibility/2006">
      <mc:Choice Requires="x14">
        <control shapeId="1044" r:id="rId10" name="CheckBox4">
          <controlPr defaultSize="0" autoLine="0" r:id="rId11">
            <anchor moveWithCells="1">
              <from>
                <xdr:col>1</xdr:col>
                <xdr:colOff>28575</xdr:colOff>
                <xdr:row>13</xdr:row>
                <xdr:rowOff>19050</xdr:rowOff>
              </from>
              <to>
                <xdr:col>3</xdr:col>
                <xdr:colOff>466725</xdr:colOff>
                <xdr:row>14</xdr:row>
                <xdr:rowOff>95250</xdr:rowOff>
              </to>
            </anchor>
          </controlPr>
        </control>
      </mc:Choice>
      <mc:Fallback>
        <control shapeId="1044" r:id="rId10" name="CheckBox4"/>
      </mc:Fallback>
    </mc:AlternateContent>
    <mc:AlternateContent xmlns:mc="http://schemas.openxmlformats.org/markup-compatibility/2006">
      <mc:Choice Requires="x14">
        <control shapeId="1046" r:id="rId12" name="CheckBox5">
          <controlPr defaultSize="0" autoLine="0" autoPict="0" r:id="rId13">
            <anchor moveWithCells="1">
              <from>
                <xdr:col>1</xdr:col>
                <xdr:colOff>28575</xdr:colOff>
                <xdr:row>14</xdr:row>
                <xdr:rowOff>47625</xdr:rowOff>
              </from>
              <to>
                <xdr:col>9</xdr:col>
                <xdr:colOff>104775</xdr:colOff>
                <xdr:row>15</xdr:row>
                <xdr:rowOff>123825</xdr:rowOff>
              </to>
            </anchor>
          </controlPr>
        </control>
      </mc:Choice>
      <mc:Fallback>
        <control shapeId="1046" r:id="rId12" name="CheckBox5"/>
      </mc:Fallback>
    </mc:AlternateContent>
    <mc:AlternateContent xmlns:mc="http://schemas.openxmlformats.org/markup-compatibility/2006">
      <mc:Choice Requires="x14">
        <control shapeId="1047" r:id="rId14" name="CheckBox6">
          <controlPr defaultSize="0" autoLine="0" autoPict="0" r:id="rId15">
            <anchor moveWithCells="1">
              <from>
                <xdr:col>1</xdr:col>
                <xdr:colOff>28575</xdr:colOff>
                <xdr:row>15</xdr:row>
                <xdr:rowOff>95250</xdr:rowOff>
              </from>
              <to>
                <xdr:col>8</xdr:col>
                <xdr:colOff>314325</xdr:colOff>
                <xdr:row>16</xdr:row>
                <xdr:rowOff>171450</xdr:rowOff>
              </to>
            </anchor>
          </controlPr>
        </control>
      </mc:Choice>
      <mc:Fallback>
        <control shapeId="1047" r:id="rId14" name="CheckBox6"/>
      </mc:Fallback>
    </mc:AlternateContent>
    <mc:AlternateContent xmlns:mc="http://schemas.openxmlformats.org/markup-compatibility/2006">
      <mc:Choice Requires="x14">
        <control shapeId="1048" r:id="rId16" name="CheckBox7">
          <controlPr defaultSize="0" autoLine="0" autoPict="0" r:id="rId17">
            <anchor moveWithCells="1">
              <from>
                <xdr:col>1</xdr:col>
                <xdr:colOff>38100</xdr:colOff>
                <xdr:row>16</xdr:row>
                <xdr:rowOff>133350</xdr:rowOff>
              </from>
              <to>
                <xdr:col>8</xdr:col>
                <xdr:colOff>200025</xdr:colOff>
                <xdr:row>18</xdr:row>
                <xdr:rowOff>19050</xdr:rowOff>
              </to>
            </anchor>
          </controlPr>
        </control>
      </mc:Choice>
      <mc:Fallback>
        <control shapeId="1048" r:id="rId16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Master</vt:lpstr>
      <vt:lpstr>District Data</vt:lpstr>
      <vt:lpstr>Final Allocation</vt:lpstr>
      <vt:lpstr>District</vt:lpstr>
      <vt:lpstr>Districts</vt:lpstr>
      <vt:lpstr>'Final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O'Shields (ADE)</dc:creator>
  <cp:lastModifiedBy>Heather OShields (ADE)</cp:lastModifiedBy>
  <cp:lastPrinted>2023-01-19T18:16:10Z</cp:lastPrinted>
  <dcterms:created xsi:type="dcterms:W3CDTF">2022-12-14T20:08:32Z</dcterms:created>
  <dcterms:modified xsi:type="dcterms:W3CDTF">2025-03-17T20:38:34Z</dcterms:modified>
</cp:coreProperties>
</file>